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9345" tabRatio="603" activeTab="0"/>
  </bookViews>
  <sheets>
    <sheet name="AM" sheetId="1" r:id="rId1"/>
    <sheet name="FASCIA A CL" sheetId="2" r:id="rId2"/>
    <sheet name="CLASSIFICA X CATEG" sheetId="3" r:id="rId3"/>
  </sheets>
  <definedNames>
    <definedName name="codici">#REF!</definedName>
    <definedName name="CODICIG1">'AM'!$B$18:$I$292</definedName>
    <definedName name="codicig2">#REF!</definedName>
    <definedName name="codicig3">#REF!</definedName>
    <definedName name="codicig4">#REF!</definedName>
    <definedName name="codicig5">#REF!</definedName>
    <definedName name="codicig6">#REF!</definedName>
    <definedName name="_xlnm.Print_Area" localSheetId="0">'AM'!$A$1:$I$187</definedName>
    <definedName name="_xlnm.Print_Area" localSheetId="2">'CLASSIFICA X CATEG'!$A$1:$J$179</definedName>
    <definedName name="_xlnm.Print_Area" localSheetId="1">'FASCIA A CL'!$A$1:$J$168</definedName>
    <definedName name="_xlnm.Print_Titles" localSheetId="0">'AM'!$15:$17</definedName>
    <definedName name="_xlnm.Print_Titles" localSheetId="2">'CLASSIFICA X CATEG'!$15:$17</definedName>
    <definedName name="_xlnm.Print_Titles" localSheetId="1">'FASCIA A CL'!$15:$17</definedName>
  </definedNames>
  <calcPr fullCalcOnLoad="1"/>
</workbook>
</file>

<file path=xl/sharedStrings.xml><?xml version="1.0" encoding="utf-8"?>
<sst xmlns="http://schemas.openxmlformats.org/spreadsheetml/2006/main" count="861" uniqueCount="306">
  <si>
    <t>Nr. Iscr.</t>
  </si>
  <si>
    <t>SKI ALP SILVESTER CUP 2006</t>
  </si>
  <si>
    <t>ORDINE   DI   PARTENZA - STARTLISTE</t>
  </si>
  <si>
    <t>PARTENZA/START:           Riscone partenza funivia</t>
  </si>
  <si>
    <t>LOCALITÁ: RISCONE/REISCHACH</t>
  </si>
  <si>
    <t>Cognome Nome
Vor und Zuname</t>
  </si>
  <si>
    <t>Cat.
Kat.</t>
  </si>
  <si>
    <t>Anno
Jahr</t>
  </si>
  <si>
    <t>Sesso
Geschl</t>
  </si>
  <si>
    <t>Società
Verein</t>
  </si>
  <si>
    <t>Pett.
Str.Nr.</t>
  </si>
  <si>
    <t>Pos.
Rang</t>
  </si>
  <si>
    <t>Cognome  Nome
Vor und Zuname</t>
  </si>
  <si>
    <t>CLASSIFICA GENERALE - ERGEBNISLISTE</t>
  </si>
  <si>
    <t>Tempo
Zeit</t>
  </si>
  <si>
    <t>Data</t>
  </si>
  <si>
    <t xml:space="preserve">UNIONE SPORTIVA  BRUNICO                </t>
  </si>
  <si>
    <t>CARATTERISTICHE  TECNICHE</t>
  </si>
  <si>
    <t>TECHNISCHE DATEN</t>
  </si>
  <si>
    <t>PISTA/PISTE:                                                         Silvestert</t>
  </si>
  <si>
    <t>LUNGHEZZA/LÄNGE:                                          ca Km  6,0</t>
  </si>
  <si>
    <t>Distacco Abstand</t>
  </si>
  <si>
    <t>Distacco  Abstand</t>
  </si>
  <si>
    <t xml:space="preserve">                                               Reischach - Seilbahnen</t>
  </si>
  <si>
    <t>ARRIVO/ZIEL:    Cima  Plan de Corones/Kronplatzgipfel</t>
  </si>
  <si>
    <t>DISLIVELLO/HÖHENUNTERSCHIED:                 mt.  1.300</t>
  </si>
  <si>
    <t>M30</t>
  </si>
  <si>
    <t>M40</t>
  </si>
  <si>
    <t>M50</t>
  </si>
  <si>
    <t>M99</t>
  </si>
  <si>
    <t>M</t>
  </si>
  <si>
    <t>US Cornacci</t>
  </si>
  <si>
    <t>US Brunico</t>
  </si>
  <si>
    <t>SC Arcobaleno</t>
  </si>
  <si>
    <t>Ski Team Val di Fassa</t>
  </si>
  <si>
    <t>Bruneck</t>
  </si>
  <si>
    <t>CNSA Bressanone</t>
  </si>
  <si>
    <t>ASC Olang</t>
  </si>
  <si>
    <t>Rafting Sterzing</t>
  </si>
  <si>
    <t>US Aldo Moro Paluzza</t>
  </si>
  <si>
    <t>Green Valley</t>
  </si>
  <si>
    <t>F35</t>
  </si>
  <si>
    <t>BRD St. Martin Passeier</t>
  </si>
  <si>
    <t>ASV Jenesien</t>
  </si>
  <si>
    <t>AVS St. Lorenzen</t>
  </si>
  <si>
    <t>SV Ratschings</t>
  </si>
  <si>
    <t>ASV Gossensass</t>
  </si>
  <si>
    <t>Rodes Gherdeina</t>
  </si>
  <si>
    <t>SC Gardena</t>
  </si>
  <si>
    <t>ASV Niederdorf Raika</t>
  </si>
  <si>
    <t>SC Kastelruth</t>
  </si>
  <si>
    <t>Amateur Sport Pfundres</t>
  </si>
  <si>
    <t>SV Niederdorf</t>
  </si>
  <si>
    <t>F99</t>
  </si>
  <si>
    <t>Voppi Bike</t>
  </si>
  <si>
    <t>Bela Ladinia</t>
  </si>
  <si>
    <t>S.C. Cortina</t>
  </si>
  <si>
    <t>LV Kronspur</t>
  </si>
  <si>
    <t>BRD Antholz</t>
  </si>
  <si>
    <t>Bon da Nja</t>
  </si>
  <si>
    <t>Brenta Team</t>
  </si>
  <si>
    <t>Latzfons</t>
  </si>
  <si>
    <t>ARVS Prad</t>
  </si>
  <si>
    <t>SV Siskrans Österreich</t>
  </si>
  <si>
    <t>SV Reischach</t>
  </si>
  <si>
    <t>ZKG Vintl</t>
  </si>
  <si>
    <t>SV Wiesen</t>
  </si>
  <si>
    <t>SV Pichl Gsies</t>
  </si>
  <si>
    <t>AVS Brixen</t>
  </si>
  <si>
    <t>SC Cauriol</t>
  </si>
  <si>
    <t>SC Brenta</t>
  </si>
  <si>
    <t>Lia da Munt Ladinia</t>
  </si>
  <si>
    <t>AVS Klausen</t>
  </si>
  <si>
    <t>LSV 1990 Kitzbühel</t>
  </si>
  <si>
    <t>ASC Welsberg</t>
  </si>
  <si>
    <t>Aktiv Sport Kastelruth</t>
  </si>
  <si>
    <t>Cattaneo  Martino</t>
  </si>
  <si>
    <t>Agnoli  Sergio</t>
  </si>
  <si>
    <t>Amhof  Robert</t>
  </si>
  <si>
    <t>Beccari  Filippo</t>
  </si>
  <si>
    <t>Berger  Franz</t>
  </si>
  <si>
    <t>Andreatta  Vittorio</t>
  </si>
  <si>
    <t>Bonon  Christian</t>
  </si>
  <si>
    <t>Brugger Christoph</t>
  </si>
  <si>
    <t>Brunner  Karl</t>
  </si>
  <si>
    <t>Brunner  Robert</t>
  </si>
  <si>
    <t>Dapit  Fulvio</t>
  </si>
  <si>
    <t>Duregger  Karl</t>
  </si>
  <si>
    <t>Egger  Karl</t>
  </si>
  <si>
    <t>Egger  Günther</t>
  </si>
  <si>
    <t>Ennemoser  Veronica</t>
  </si>
  <si>
    <t>Gamper  Harald</t>
  </si>
  <si>
    <t>Garulli  Robert</t>
  </si>
  <si>
    <t>Gasser  Reinhold</t>
  </si>
  <si>
    <t>Genetin  Gabriella</t>
  </si>
  <si>
    <t>Giongo  Christian</t>
  </si>
  <si>
    <t>Goller  Flavio</t>
  </si>
  <si>
    <t>Grüner  Martin</t>
  </si>
  <si>
    <t>Gschlieser  Hans</t>
  </si>
  <si>
    <t>Hofer  Josef</t>
  </si>
  <si>
    <t>Hofer  Hartmann</t>
  </si>
  <si>
    <t>Huber  Felix</t>
  </si>
  <si>
    <t>Huber  Reinhold</t>
  </si>
  <si>
    <t>Innerkofler  Eugen</t>
  </si>
  <si>
    <t>Irsara  Michael</t>
  </si>
  <si>
    <t>Jocher  Cosima</t>
  </si>
  <si>
    <t>Karlegger  Ubald</t>
  </si>
  <si>
    <t>Kaser  Alex</t>
  </si>
  <si>
    <t>Klammsteiner  Klaus</t>
  </si>
  <si>
    <t>Kruselburger  Alex</t>
  </si>
  <si>
    <t>Leitner  Norbert</t>
  </si>
  <si>
    <t>Leitner  Paul</t>
  </si>
  <si>
    <t>Lunger  Tamara</t>
  </si>
  <si>
    <t>Maioni  Luciano</t>
  </si>
  <si>
    <t>Mair  Paul</t>
  </si>
  <si>
    <t>Mair  Meinhard</t>
  </si>
  <si>
    <t>Malfertheiner  Werner</t>
  </si>
  <si>
    <t>Marchetti  Gabriele</t>
  </si>
  <si>
    <t>Menardi   Umberto</t>
  </si>
  <si>
    <t>Menardi Demai  Marcello</t>
  </si>
  <si>
    <t>Menardi Demai  Claudio</t>
  </si>
  <si>
    <t>Messner  Gerhard</t>
  </si>
  <si>
    <t>Messner  Helmuth</t>
  </si>
  <si>
    <t>Messner  Edmund</t>
  </si>
  <si>
    <t>Milesi  Bruno</t>
  </si>
  <si>
    <t xml:space="preserve">Milesi  Walter </t>
  </si>
  <si>
    <t>Miribung  Richard</t>
  </si>
  <si>
    <t>Müller  Elmar</t>
  </si>
  <si>
    <t>Nocker  Kurt</t>
  </si>
  <si>
    <t>Nocker  Günther</t>
  </si>
  <si>
    <t>Oberfrank  Hannes</t>
  </si>
  <si>
    <t>Obergasteiger  Roland</t>
  </si>
  <si>
    <t>Oberlechner  Reinhold</t>
  </si>
  <si>
    <t>Oberparleiter  Thomas</t>
  </si>
  <si>
    <t>Öhler  Andreas</t>
  </si>
  <si>
    <t>Perathoner  Günther</t>
  </si>
  <si>
    <t>Pfattner  Franz</t>
  </si>
  <si>
    <t>Platzgummer  Norbert</t>
  </si>
  <si>
    <t>Ploner  Daniel</t>
  </si>
  <si>
    <t>Prugger  Uwe</t>
  </si>
  <si>
    <t>Radmüller  Horst</t>
  </si>
  <si>
    <t>Renzler  Astrid</t>
  </si>
  <si>
    <t>Schöpfer Gerhard</t>
  </si>
  <si>
    <t>Sebastiani  Romano</t>
  </si>
  <si>
    <t>Seebacher  Raimund</t>
  </si>
  <si>
    <t>Seehauser  Josef</t>
  </si>
  <si>
    <t>Senfter  Irene</t>
  </si>
  <si>
    <t>Steinacher  Dario</t>
  </si>
  <si>
    <t>Steinmaier  Alexander</t>
  </si>
  <si>
    <t>Stifter  Hartmann</t>
  </si>
  <si>
    <t>Stockner  Benno</t>
  </si>
  <si>
    <t>Stuffer  Albino</t>
  </si>
  <si>
    <t>Stuffer  Herbert</t>
  </si>
  <si>
    <t>Tamanini  Sabrina</t>
  </si>
  <si>
    <t>Thaler  Josef</t>
  </si>
  <si>
    <t>Thaler  Helene</t>
  </si>
  <si>
    <t>Thaler  Sigmund</t>
  </si>
  <si>
    <t>Thaler  Wilfried</t>
  </si>
  <si>
    <t>Thaler  Noe</t>
  </si>
  <si>
    <t>Totmoser  Anton</t>
  </si>
  <si>
    <t>Unterhuber  Gerhard</t>
  </si>
  <si>
    <t>Vikoler  Josef</t>
  </si>
  <si>
    <t>Vogelsberger  Raimund</t>
  </si>
  <si>
    <t>Vogelsberger  Anita</t>
  </si>
  <si>
    <t>Volgger  Alex</t>
  </si>
  <si>
    <t>Weissteiner  Stephan</t>
  </si>
  <si>
    <t>Wurzer  Manfred</t>
  </si>
  <si>
    <t>Wurzer  Hartmann</t>
  </si>
  <si>
    <t>Zangiacomi  Giorgio</t>
  </si>
  <si>
    <t>Zemmer  Urban</t>
  </si>
  <si>
    <t>F</t>
  </si>
  <si>
    <t>Obergolser Christian</t>
  </si>
  <si>
    <t>Terenten</t>
  </si>
  <si>
    <t>Gostner Manfred</t>
  </si>
  <si>
    <t>Capovilla Alex</t>
  </si>
  <si>
    <t>Vaja Andreas</t>
  </si>
  <si>
    <t>Schenk Andreas</t>
  </si>
  <si>
    <t>Ellemunt Sancj</t>
  </si>
  <si>
    <t>ristorante cima</t>
  </si>
  <si>
    <t>Ellemunt Eugen</t>
  </si>
  <si>
    <t>Weger Hubert</t>
  </si>
  <si>
    <t>Steinhaus</t>
  </si>
  <si>
    <t>Geiser Richard</t>
  </si>
  <si>
    <t>Zulian Ivo</t>
  </si>
  <si>
    <t>Altitude</t>
  </si>
  <si>
    <t>Walder Veronika</t>
  </si>
  <si>
    <t>Gatterer Kurt</t>
  </si>
  <si>
    <t>Stabinger</t>
  </si>
  <si>
    <t>Tschurtschenthaler Alexander</t>
  </si>
  <si>
    <t>Sexten</t>
  </si>
  <si>
    <t>Scalzini Giuseppe</t>
  </si>
  <si>
    <t>Steger Thomas</t>
  </si>
  <si>
    <t>Fendi Giuliana</t>
  </si>
  <si>
    <t>Miori Luca</t>
  </si>
  <si>
    <t>Bergmeister Franz</t>
  </si>
  <si>
    <t>Telmekom Südt. Team</t>
  </si>
  <si>
    <t>Varesco Luca</t>
  </si>
  <si>
    <t>Deflorian Paolo</t>
  </si>
  <si>
    <t>Deflorian Giorgio</t>
  </si>
  <si>
    <t>Varesco Lucio</t>
  </si>
  <si>
    <t>Widmann Karl</t>
  </si>
  <si>
    <t>Neumair Helmuth</t>
  </si>
  <si>
    <t>SV Stegen</t>
  </si>
  <si>
    <t>Mauerberger Peter</t>
  </si>
  <si>
    <t>Agstner Martin</t>
  </si>
  <si>
    <t>Klement Heinrich</t>
  </si>
  <si>
    <t xml:space="preserve">ASV Niederdorf </t>
  </si>
  <si>
    <t>Bon da nja</t>
  </si>
  <si>
    <t>AVS Jenesein</t>
  </si>
  <si>
    <t>Mackinacki Ski</t>
  </si>
  <si>
    <t>Safting Stenzing</t>
  </si>
  <si>
    <t>S. Andrea</t>
  </si>
  <si>
    <t>Rasun Anterselva</t>
  </si>
  <si>
    <t>SV Gossensass</t>
  </si>
  <si>
    <t>Polsportiva Sterzing</t>
  </si>
  <si>
    <t>Salchner  Bernhard</t>
  </si>
  <si>
    <t>P</t>
  </si>
  <si>
    <t>Gross Annemarie</t>
  </si>
  <si>
    <t>Brunner  Hannes</t>
  </si>
  <si>
    <t>Sterzing</t>
  </si>
  <si>
    <t>Pecnik Marianne</t>
  </si>
  <si>
    <t>AV Graz</t>
  </si>
  <si>
    <t>Hofer Christoph</t>
  </si>
  <si>
    <t>BRD Brixen</t>
  </si>
  <si>
    <t>Dellamaria Hugo</t>
  </si>
  <si>
    <t>AlpStation</t>
  </si>
  <si>
    <t>Battaini   Daniele</t>
  </si>
  <si>
    <t>Rossi Stefano</t>
  </si>
  <si>
    <t>US Cornaci Tesero</t>
  </si>
  <si>
    <t>Brunner Kurt</t>
  </si>
  <si>
    <t>Soppelsa  Luciano</t>
  </si>
  <si>
    <t>Elsler  Martin</t>
  </si>
  <si>
    <t>Thaler  Benjamin</t>
  </si>
  <si>
    <t>Race Team Sarntol</t>
  </si>
  <si>
    <t>Zöschg  Maria</t>
  </si>
  <si>
    <t>Fana Bressanone</t>
  </si>
  <si>
    <t>SV Sterzing</t>
  </si>
  <si>
    <t>Senn  David</t>
  </si>
  <si>
    <t>x</t>
  </si>
  <si>
    <t>Seghezzi  Roberto</t>
  </si>
  <si>
    <t>Ski Bruneck</t>
  </si>
  <si>
    <t>GSA Ranica</t>
  </si>
  <si>
    <t>Welsberg</t>
  </si>
  <si>
    <t>Hofer Franz Josef</t>
  </si>
  <si>
    <t>Olang</t>
  </si>
  <si>
    <t>Kiem  Franz</t>
  </si>
  <si>
    <t>De Simone Roberto</t>
  </si>
  <si>
    <t>SV Vahrn</t>
  </si>
  <si>
    <t>Ralser Alois</t>
  </si>
  <si>
    <t>Team Green Valley</t>
  </si>
  <si>
    <t>Team Delkstoff</t>
  </si>
  <si>
    <t>Steinmair Helmuth</t>
  </si>
  <si>
    <t>AVS Gsies</t>
  </si>
  <si>
    <t>RV Kronplatz</t>
  </si>
  <si>
    <t>Huber Andreas</t>
  </si>
  <si>
    <t>Kahn Franz</t>
  </si>
  <si>
    <t>Prossliner Heinz</t>
  </si>
  <si>
    <t>SC Seiseralm</t>
  </si>
  <si>
    <t>Riev Viktor</t>
  </si>
  <si>
    <t>AVS Terenten</t>
  </si>
  <si>
    <t>Doliana Leonardo</t>
  </si>
  <si>
    <t>AVS Olang</t>
  </si>
  <si>
    <t>SV St. Lorenzen</t>
  </si>
  <si>
    <t>Ferrari Gianluca</t>
  </si>
  <si>
    <t>Ski Team Fassa</t>
  </si>
  <si>
    <t>SC Valle dei laghi</t>
  </si>
  <si>
    <t>Pinta Pichl Bruneck</t>
  </si>
  <si>
    <t>Knapp Walter</t>
  </si>
  <si>
    <t>Egger Barbara</t>
  </si>
  <si>
    <t>AVS Jenesien</t>
  </si>
  <si>
    <t>Steger Josef</t>
  </si>
  <si>
    <t>Berger Martin</t>
  </si>
  <si>
    <t>Telmakon Team Südt.</t>
  </si>
  <si>
    <t xml:space="preserve">Reitner Valentin </t>
  </si>
  <si>
    <t>Hofer Henry</t>
  </si>
  <si>
    <t>RC Sarntal</t>
  </si>
  <si>
    <t>Haller  Adolf</t>
  </si>
  <si>
    <t>Berger Hans</t>
  </si>
  <si>
    <t>Laufverein Südtirol</t>
  </si>
  <si>
    <t>Mutschlechner Othman</t>
  </si>
  <si>
    <t>Egger Paul</t>
  </si>
  <si>
    <t>SV Jenesien</t>
  </si>
  <si>
    <t>Dynafit</t>
  </si>
  <si>
    <t>Südt. Göherlosensportgruppe</t>
  </si>
  <si>
    <t>FC Gais</t>
  </si>
  <si>
    <t>Bon da Nia</t>
  </si>
  <si>
    <t>SC Gherdenia</t>
  </si>
  <si>
    <t>Obrelli  Maurizio</t>
  </si>
  <si>
    <t xml:space="preserve">Hofer Franz </t>
  </si>
  <si>
    <t>Micheluzzi Olivo</t>
  </si>
  <si>
    <t>Verra Ivano</t>
  </si>
  <si>
    <t>Non partiti - Nicht gestartet</t>
  </si>
  <si>
    <t>Piazza  Georg</t>
  </si>
  <si>
    <t>SOCIETÁ  ORGANIZZATRICE / VERANSTALTER:</t>
  </si>
  <si>
    <t>ORA DI PARTENZA / START</t>
  </si>
  <si>
    <t>1.  Iscritti n. 146</t>
  </si>
  <si>
    <t>Steinhauser Peter</t>
  </si>
  <si>
    <t>Cat. Femminile - Damen (F35)</t>
  </si>
  <si>
    <t>Cat. Femminile - Damen (F99)</t>
  </si>
  <si>
    <t>Cat. Maschile - Männer (M30)</t>
  </si>
  <si>
    <t>Cat. Maschile - Männer (M40)</t>
  </si>
  <si>
    <t>Cat. Maschile - Männer (M50)</t>
  </si>
  <si>
    <t>Cat. Maschile - Männer (M99)</t>
  </si>
  <si>
    <t>Senettin Manuel</t>
  </si>
  <si>
    <t>2.  Non classificati n. 1    Pett. N. 166</t>
  </si>
  <si>
    <t>2.  Arrivati n. 145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</si>
</sst>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&quot;L.&quot;;\-#,##0&quot;L.&quot;"/>
    <numFmt numFmtId="179" formatCode="#,##0&quot;L.&quot;;[Red]\-#,##0&quot;L.&quot;"/>
    <numFmt numFmtId="180" formatCode="#,##0.00&quot;L.&quot;;\-#,##0.00&quot;L.&quot;"/>
    <numFmt numFmtId="181" formatCode="#,##0.00&quot;L.&quot;;[Red]\-#,##0.00&quot;L.&quot;"/>
    <numFmt numFmtId="182" formatCode="_-* #,##0&quot;L.&quot;_-;\-* #,##0&quot;L.&quot;_-;_-* &quot;-&quot;&quot;L.&quot;_-;_-@_-"/>
    <numFmt numFmtId="183" formatCode="_-* #,##0_L_._-;\-* #,##0_L_._-;_-* &quot;-&quot;_L_._-;_-@_-"/>
    <numFmt numFmtId="184" formatCode="_-* #,##0.00&quot;L.&quot;_-;\-* #,##0.00&quot;L.&quot;_-;_-* &quot;-&quot;??&quot;L.&quot;_-;_-@_-"/>
    <numFmt numFmtId="185" formatCode="_-* #,##0.00_L_._-;\-* #,##0.00_L_._-;_-* &quot;-&quot;??_L_._-;_-@_-"/>
    <numFmt numFmtId="186" formatCode="h\.mm\.ss"/>
    <numFmt numFmtId="187" formatCode="h:mm;@"/>
    <numFmt numFmtId="188" formatCode="[$-F400]h:mm:ss\ AM/PM"/>
    <numFmt numFmtId="189" formatCode="h:mm:ss;@"/>
    <numFmt numFmtId="190" formatCode="[h]:mm:ss;@"/>
    <numFmt numFmtId="191" formatCode="dd/mm/yy"/>
    <numFmt numFmtId="192" formatCode="h:mm:ss.00"/>
    <numFmt numFmtId="193" formatCode="[$-410]dddd\ d\ mmmm\ yyyy"/>
    <numFmt numFmtId="194" formatCode="dd/mm/yy;@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20"/>
      <name val="Arial"/>
      <family val="0"/>
    </font>
    <font>
      <sz val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/>
    </xf>
    <xf numFmtId="0" fontId="6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Alignment="1" quotePrefix="1">
      <alignment horizontal="lef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 quotePrefix="1">
      <alignment horizontal="left"/>
    </xf>
    <xf numFmtId="0" fontId="0" fillId="0" borderId="4" xfId="0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8" fillId="0" borderId="0" xfId="0" applyFont="1" applyAlignment="1" quotePrefix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" fillId="2" borderId="6" xfId="0" applyFont="1" applyFill="1" applyBorder="1" applyAlignment="1" quotePrefix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 quotePrefix="1">
      <alignment horizontal="center"/>
    </xf>
    <xf numFmtId="0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21" fontId="0" fillId="0" borderId="0" xfId="0" applyNumberFormat="1" applyAlignment="1">
      <alignment/>
    </xf>
    <xf numFmtId="0" fontId="1" fillId="2" borderId="8" xfId="0" applyFont="1" applyFill="1" applyBorder="1" applyAlignment="1" quotePrefix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Continuous"/>
    </xf>
    <xf numFmtId="20" fontId="8" fillId="0" borderId="1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1" fillId="0" borderId="3" xfId="0" applyFont="1" applyBorder="1" applyAlignment="1" quotePrefix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187" fontId="8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5" fillId="0" borderId="5" xfId="0" applyFont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9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20" fontId="8" fillId="0" borderId="1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190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192" fontId="0" fillId="0" borderId="2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0" fillId="0" borderId="2" xfId="0" applyBorder="1" applyAlignment="1" applyProtection="1">
      <alignment/>
      <protection/>
    </xf>
    <xf numFmtId="192" fontId="0" fillId="0" borderId="0" xfId="0" applyNumberFormat="1" applyAlignment="1" applyProtection="1">
      <alignment/>
      <protection/>
    </xf>
    <xf numFmtId="192" fontId="0" fillId="0" borderId="1" xfId="0" applyNumberFormat="1" applyBorder="1" applyAlignment="1" applyProtection="1">
      <alignment/>
      <protection/>
    </xf>
    <xf numFmtId="192" fontId="0" fillId="0" borderId="1" xfId="0" applyNumberFormat="1" applyBorder="1" applyAlignment="1" applyProtection="1">
      <alignment horizontal="center"/>
      <protection/>
    </xf>
    <xf numFmtId="192" fontId="0" fillId="0" borderId="5" xfId="0" applyNumberFormat="1" applyBorder="1" applyAlignment="1" applyProtection="1">
      <alignment horizontal="center"/>
      <protection/>
    </xf>
    <xf numFmtId="192" fontId="0" fillId="0" borderId="2" xfId="0" applyNumberFormat="1" applyBorder="1" applyAlignment="1" applyProtection="1">
      <alignment horizontal="center"/>
      <protection/>
    </xf>
    <xf numFmtId="192" fontId="0" fillId="0" borderId="0" xfId="0" applyNumberFormat="1" applyBorder="1" applyAlignment="1" applyProtection="1">
      <alignment/>
      <protection/>
    </xf>
    <xf numFmtId="192" fontId="0" fillId="0" borderId="0" xfId="0" applyNumberFormat="1" applyBorder="1" applyAlignment="1" applyProtection="1">
      <alignment horizontal="center"/>
      <protection/>
    </xf>
    <xf numFmtId="0" fontId="6" fillId="0" borderId="0" xfId="0" applyFont="1" applyAlignment="1" quotePrefix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191" fontId="8" fillId="0" borderId="10" xfId="0" applyNumberFormat="1" applyFont="1" applyBorder="1" applyAlignment="1" quotePrefix="1">
      <alignment horizontal="center"/>
    </xf>
    <xf numFmtId="191" fontId="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4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4"/>
  <sheetViews>
    <sheetView tabSelected="1" workbookViewId="0" topLeftCell="A16">
      <selection activeCell="I21" sqref="I21"/>
    </sheetView>
  </sheetViews>
  <sheetFormatPr defaultColWidth="11.421875" defaultRowHeight="12.75"/>
  <cols>
    <col min="1" max="1" width="5.140625" style="0" customWidth="1"/>
    <col min="2" max="2" width="6.57421875" style="6" customWidth="1"/>
    <col min="3" max="3" width="35.57421875" style="0" customWidth="1"/>
    <col min="4" max="4" width="7.28125" style="6" customWidth="1"/>
    <col min="5" max="5" width="5.8515625" style="6" customWidth="1"/>
    <col min="6" max="6" width="6.421875" style="6" customWidth="1"/>
    <col min="7" max="7" width="3.7109375" style="6" customWidth="1"/>
    <col min="8" max="8" width="33.7109375" style="0" customWidth="1"/>
    <col min="9" max="9" width="14.8515625" style="6" customWidth="1"/>
    <col min="10" max="16384" width="9.140625" style="0" customWidth="1"/>
  </cols>
  <sheetData>
    <row r="2" spans="1:9" ht="26.25">
      <c r="A2" s="119" t="s">
        <v>1</v>
      </c>
      <c r="B2" s="119"/>
      <c r="C2" s="119"/>
      <c r="D2" s="119"/>
      <c r="E2" s="119"/>
      <c r="F2" s="119"/>
      <c r="G2" s="119"/>
      <c r="H2" s="119"/>
      <c r="I2" s="119"/>
    </row>
    <row r="3" spans="1:9" ht="7.5" customHeight="1">
      <c r="A3" s="48"/>
      <c r="B3" s="49"/>
      <c r="C3" s="49"/>
      <c r="D3" s="49"/>
      <c r="E3" s="49"/>
      <c r="F3" s="49"/>
      <c r="G3" s="49"/>
      <c r="H3" s="49"/>
      <c r="I3" s="49"/>
    </row>
    <row r="4" spans="1:9" ht="8.25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9" ht="18" customHeight="1">
      <c r="A5" s="10" t="s">
        <v>293</v>
      </c>
      <c r="B5" s="11"/>
      <c r="C5" s="2"/>
      <c r="G5" s="102" t="s">
        <v>16</v>
      </c>
      <c r="H5" s="112"/>
      <c r="I5"/>
    </row>
    <row r="6" spans="1:9" ht="7.5" customHeight="1">
      <c r="A6" s="9"/>
      <c r="I6" s="8"/>
    </row>
    <row r="7" spans="1:9" ht="18" customHeight="1" thickBot="1">
      <c r="A7" s="114" t="s">
        <v>4</v>
      </c>
      <c r="B7" s="118"/>
      <c r="C7" s="118"/>
      <c r="D7" s="71" t="s">
        <v>15</v>
      </c>
      <c r="E7" s="120">
        <v>38745</v>
      </c>
      <c r="F7" s="121"/>
      <c r="G7" s="41"/>
      <c r="H7" s="57" t="s">
        <v>294</v>
      </c>
      <c r="I7" s="72">
        <v>0.7916666666666666</v>
      </c>
    </row>
    <row r="8" ht="6.75" customHeight="1">
      <c r="A8" s="9"/>
    </row>
    <row r="9" spans="1:9" ht="20.25" customHeight="1">
      <c r="A9" s="123" t="s">
        <v>17</v>
      </c>
      <c r="B9" s="101"/>
      <c r="C9" s="101"/>
      <c r="D9" s="101"/>
      <c r="E9" s="101"/>
      <c r="F9" s="101"/>
      <c r="G9" s="122" t="s">
        <v>18</v>
      </c>
      <c r="H9" s="122"/>
      <c r="I9" s="122"/>
    </row>
    <row r="10" ht="7.5" customHeight="1">
      <c r="A10" s="9"/>
    </row>
    <row r="11" spans="1:9" ht="15.75" customHeight="1">
      <c r="A11" s="117" t="s">
        <v>19</v>
      </c>
      <c r="B11" s="112"/>
      <c r="C11" s="112"/>
      <c r="D11" s="112"/>
      <c r="E11" s="112"/>
      <c r="F11" s="118" t="s">
        <v>3</v>
      </c>
      <c r="G11" s="112"/>
      <c r="H11" s="112"/>
      <c r="I11" s="112"/>
    </row>
    <row r="12" spans="1:9" ht="15.75" customHeight="1">
      <c r="A12" s="114" t="s">
        <v>25</v>
      </c>
      <c r="B12" s="112"/>
      <c r="C12" s="112"/>
      <c r="D12" s="112"/>
      <c r="E12" s="112"/>
      <c r="F12" s="114" t="s">
        <v>23</v>
      </c>
      <c r="G12" s="114"/>
      <c r="H12" s="114"/>
      <c r="I12" s="114"/>
    </row>
    <row r="13" spans="1:9" ht="15.75" customHeight="1">
      <c r="A13" s="113" t="s">
        <v>20</v>
      </c>
      <c r="B13" s="113"/>
      <c r="C13" s="113"/>
      <c r="D13" s="113"/>
      <c r="E13" s="113"/>
      <c r="F13" s="111" t="s">
        <v>24</v>
      </c>
      <c r="G13" s="112"/>
      <c r="H13" s="112"/>
      <c r="I13" s="112"/>
    </row>
    <row r="14" spans="1:9" ht="10.5" customHeight="1">
      <c r="A14" s="18"/>
      <c r="B14" s="7"/>
      <c r="C14" s="4"/>
      <c r="D14" s="7"/>
      <c r="E14" s="7"/>
      <c r="F14" s="7"/>
      <c r="G14" s="7"/>
      <c r="H14" s="4"/>
      <c r="I14" s="7"/>
    </row>
    <row r="15" spans="1:9" ht="17.25" customHeight="1">
      <c r="A15" s="115" t="s">
        <v>2</v>
      </c>
      <c r="B15" s="116"/>
      <c r="C15" s="116"/>
      <c r="D15" s="116"/>
      <c r="E15" s="116"/>
      <c r="F15" s="116"/>
      <c r="G15" s="116"/>
      <c r="H15" s="116"/>
      <c r="I15" s="116"/>
    </row>
    <row r="16" ht="9.75" customHeight="1" thickBot="1"/>
    <row r="17" spans="1:9" ht="25.5" customHeight="1" thickBot="1">
      <c r="A17" s="65" t="s">
        <v>0</v>
      </c>
      <c r="B17" s="51" t="s">
        <v>10</v>
      </c>
      <c r="C17" s="66" t="s">
        <v>5</v>
      </c>
      <c r="D17" s="66" t="s">
        <v>8</v>
      </c>
      <c r="E17" s="51" t="s">
        <v>6</v>
      </c>
      <c r="F17" s="66" t="s">
        <v>7</v>
      </c>
      <c r="G17" s="66" t="s">
        <v>216</v>
      </c>
      <c r="H17" s="66" t="s">
        <v>9</v>
      </c>
      <c r="I17" s="51"/>
    </row>
    <row r="18" spans="1:9" ht="12.75">
      <c r="A18" s="77">
        <v>1</v>
      </c>
      <c r="B18" s="52">
        <v>1</v>
      </c>
      <c r="C18" s="73" t="s">
        <v>166</v>
      </c>
      <c r="D18" s="52" t="s">
        <v>30</v>
      </c>
      <c r="E18" s="52" t="s">
        <v>28</v>
      </c>
      <c r="F18" s="52">
        <v>1963</v>
      </c>
      <c r="G18" s="52" t="s">
        <v>238</v>
      </c>
      <c r="H18" s="74" t="s">
        <v>206</v>
      </c>
      <c r="I18" s="23"/>
    </row>
    <row r="19" spans="1:9" ht="12.75">
      <c r="A19" s="52">
        <f aca="true" t="shared" si="0" ref="A19:A50">A18+1</f>
        <v>2</v>
      </c>
      <c r="B19" s="52">
        <v>105</v>
      </c>
      <c r="C19" s="73" t="s">
        <v>168</v>
      </c>
      <c r="D19" s="52" t="s">
        <v>30</v>
      </c>
      <c r="E19" s="52" t="s">
        <v>27</v>
      </c>
      <c r="F19" s="52">
        <v>1968</v>
      </c>
      <c r="G19" s="52" t="s">
        <v>238</v>
      </c>
      <c r="H19" s="74" t="s">
        <v>56</v>
      </c>
      <c r="I19" s="23"/>
    </row>
    <row r="20" spans="1:9" ht="12.75">
      <c r="A20" s="52">
        <f t="shared" si="0"/>
        <v>3</v>
      </c>
      <c r="B20" s="52">
        <v>106</v>
      </c>
      <c r="C20" s="73" t="s">
        <v>169</v>
      </c>
      <c r="D20" s="52" t="s">
        <v>30</v>
      </c>
      <c r="E20" s="52" t="s">
        <v>27</v>
      </c>
      <c r="F20" s="52">
        <v>1970</v>
      </c>
      <c r="G20" s="52" t="s">
        <v>238</v>
      </c>
      <c r="H20" s="74" t="s">
        <v>75</v>
      </c>
      <c r="I20" s="23"/>
    </row>
    <row r="21" spans="1:9" ht="12.75">
      <c r="A21" s="52">
        <f t="shared" si="0"/>
        <v>4</v>
      </c>
      <c r="B21" s="23">
        <v>151</v>
      </c>
      <c r="C21" s="22" t="s">
        <v>234</v>
      </c>
      <c r="D21" s="23" t="s">
        <v>170</v>
      </c>
      <c r="E21" s="23" t="s">
        <v>53</v>
      </c>
      <c r="F21" s="23">
        <v>1965</v>
      </c>
      <c r="G21" s="52" t="s">
        <v>238</v>
      </c>
      <c r="H21" s="22" t="s">
        <v>235</v>
      </c>
      <c r="I21" s="23"/>
    </row>
    <row r="22" spans="1:9" ht="12.75">
      <c r="A22" s="52">
        <f t="shared" si="0"/>
        <v>5</v>
      </c>
      <c r="B22" s="52">
        <v>13</v>
      </c>
      <c r="C22" s="73" t="s">
        <v>77</v>
      </c>
      <c r="D22" s="52" t="s">
        <v>30</v>
      </c>
      <c r="E22" s="52" t="s">
        <v>26</v>
      </c>
      <c r="F22" s="52">
        <v>1977</v>
      </c>
      <c r="G22" s="52" t="s">
        <v>238</v>
      </c>
      <c r="H22" s="74" t="s">
        <v>31</v>
      </c>
      <c r="I22" s="23"/>
    </row>
    <row r="23" spans="1:9" ht="12.75">
      <c r="A23" s="52">
        <f t="shared" si="0"/>
        <v>6</v>
      </c>
      <c r="B23" s="52">
        <v>134</v>
      </c>
      <c r="C23" s="73" t="s">
        <v>204</v>
      </c>
      <c r="D23" s="52" t="s">
        <v>30</v>
      </c>
      <c r="E23" s="52" t="s">
        <v>28</v>
      </c>
      <c r="F23" s="52">
        <v>1962</v>
      </c>
      <c r="G23" s="52" t="s">
        <v>238</v>
      </c>
      <c r="H23" s="74" t="s">
        <v>284</v>
      </c>
      <c r="I23" s="23"/>
    </row>
    <row r="24" spans="1:9" ht="12.75">
      <c r="A24" s="52">
        <f t="shared" si="0"/>
        <v>7</v>
      </c>
      <c r="B24" s="52">
        <v>14</v>
      </c>
      <c r="C24" s="73" t="s">
        <v>78</v>
      </c>
      <c r="D24" s="52" t="s">
        <v>30</v>
      </c>
      <c r="E24" s="52" t="s">
        <v>27</v>
      </c>
      <c r="F24" s="52">
        <v>1968</v>
      </c>
      <c r="G24" s="52" t="s">
        <v>238</v>
      </c>
      <c r="H24" s="74" t="s">
        <v>32</v>
      </c>
      <c r="I24" s="23"/>
    </row>
    <row r="25" spans="1:9" ht="12.75">
      <c r="A25" s="52">
        <f t="shared" si="0"/>
        <v>8</v>
      </c>
      <c r="B25" s="52">
        <v>15</v>
      </c>
      <c r="C25" s="73" t="s">
        <v>81</v>
      </c>
      <c r="D25" s="52" t="s">
        <v>30</v>
      </c>
      <c r="E25" s="52" t="s">
        <v>27</v>
      </c>
      <c r="F25" s="52">
        <v>1969</v>
      </c>
      <c r="G25" s="52" t="s">
        <v>238</v>
      </c>
      <c r="H25" s="74" t="s">
        <v>33</v>
      </c>
      <c r="I25" s="23"/>
    </row>
    <row r="26" spans="1:9" ht="12.75">
      <c r="A26" s="52">
        <f t="shared" si="0"/>
        <v>9</v>
      </c>
      <c r="B26" s="52">
        <v>16</v>
      </c>
      <c r="C26" s="73" t="s">
        <v>226</v>
      </c>
      <c r="D26" s="52" t="s">
        <v>30</v>
      </c>
      <c r="E26" s="52" t="s">
        <v>27</v>
      </c>
      <c r="F26" s="52">
        <v>1974</v>
      </c>
      <c r="G26" s="52" t="s">
        <v>238</v>
      </c>
      <c r="H26" s="74" t="s">
        <v>32</v>
      </c>
      <c r="I26" s="23"/>
    </row>
    <row r="27" spans="1:9" ht="12.75">
      <c r="A27" s="52">
        <f t="shared" si="0"/>
        <v>10</v>
      </c>
      <c r="B27" s="52">
        <v>17</v>
      </c>
      <c r="C27" s="73" t="s">
        <v>79</v>
      </c>
      <c r="D27" s="52" t="s">
        <v>30</v>
      </c>
      <c r="E27" s="52" t="s">
        <v>26</v>
      </c>
      <c r="F27" s="52">
        <v>1979</v>
      </c>
      <c r="G27" s="52" t="s">
        <v>238</v>
      </c>
      <c r="H27" s="74" t="s">
        <v>55</v>
      </c>
      <c r="I27" s="23"/>
    </row>
    <row r="28" spans="1:9" ht="12.75">
      <c r="A28" s="52">
        <f t="shared" si="0"/>
        <v>11</v>
      </c>
      <c r="B28" s="52">
        <v>18</v>
      </c>
      <c r="C28" s="73" t="s">
        <v>80</v>
      </c>
      <c r="D28" s="52" t="s">
        <v>30</v>
      </c>
      <c r="E28" s="52" t="s">
        <v>29</v>
      </c>
      <c r="F28" s="52">
        <v>1948</v>
      </c>
      <c r="G28" s="52" t="s">
        <v>238</v>
      </c>
      <c r="H28" s="74" t="s">
        <v>240</v>
      </c>
      <c r="I28" s="23"/>
    </row>
    <row r="29" spans="1:9" ht="12.75">
      <c r="A29" s="52">
        <f t="shared" si="0"/>
        <v>12</v>
      </c>
      <c r="B29" s="23">
        <v>168</v>
      </c>
      <c r="C29" s="22" t="s">
        <v>277</v>
      </c>
      <c r="D29" s="23" t="s">
        <v>30</v>
      </c>
      <c r="E29" s="23" t="s">
        <v>28</v>
      </c>
      <c r="F29" s="23">
        <v>1958</v>
      </c>
      <c r="G29" s="52" t="s">
        <v>238</v>
      </c>
      <c r="H29" s="74" t="s">
        <v>278</v>
      </c>
      <c r="I29" s="23"/>
    </row>
    <row r="30" spans="1:9" ht="12.75">
      <c r="A30" s="52">
        <f t="shared" si="0"/>
        <v>13</v>
      </c>
      <c r="B30" s="23">
        <v>165</v>
      </c>
      <c r="C30" s="22" t="s">
        <v>271</v>
      </c>
      <c r="D30" s="23" t="s">
        <v>30</v>
      </c>
      <c r="E30" s="23" t="s">
        <v>27</v>
      </c>
      <c r="F30" s="23">
        <v>1974</v>
      </c>
      <c r="G30" s="52" t="s">
        <v>238</v>
      </c>
      <c r="H30" s="74" t="s">
        <v>272</v>
      </c>
      <c r="I30" s="23"/>
    </row>
    <row r="31" spans="1:9" ht="12.75">
      <c r="A31" s="52">
        <f t="shared" si="0"/>
        <v>14</v>
      </c>
      <c r="B31" s="52">
        <v>124</v>
      </c>
      <c r="C31" s="73" t="s">
        <v>194</v>
      </c>
      <c r="D31" s="52" t="s">
        <v>30</v>
      </c>
      <c r="E31" s="52" t="s">
        <v>28</v>
      </c>
      <c r="F31" s="52">
        <v>1963</v>
      </c>
      <c r="G31" s="52" t="s">
        <v>238</v>
      </c>
      <c r="H31" s="74" t="s">
        <v>55</v>
      </c>
      <c r="I31" s="23"/>
    </row>
    <row r="32" spans="1:9" ht="12.75">
      <c r="A32" s="52">
        <f t="shared" si="0"/>
        <v>15</v>
      </c>
      <c r="B32" s="52">
        <v>20</v>
      </c>
      <c r="C32" s="73" t="s">
        <v>83</v>
      </c>
      <c r="D32" s="52" t="s">
        <v>30</v>
      </c>
      <c r="E32" s="52" t="s">
        <v>27</v>
      </c>
      <c r="F32" s="52">
        <v>1968</v>
      </c>
      <c r="G32" s="52" t="s">
        <v>238</v>
      </c>
      <c r="H32" s="74" t="s">
        <v>209</v>
      </c>
      <c r="I32" s="23"/>
    </row>
    <row r="33" spans="1:9" ht="12.75">
      <c r="A33" s="52">
        <f t="shared" si="0"/>
        <v>16</v>
      </c>
      <c r="B33" s="23">
        <v>137</v>
      </c>
      <c r="C33" s="22" t="s">
        <v>218</v>
      </c>
      <c r="D33" s="23" t="s">
        <v>30</v>
      </c>
      <c r="E33" s="52" t="s">
        <v>26</v>
      </c>
      <c r="F33" s="52">
        <v>1984</v>
      </c>
      <c r="G33" s="52" t="s">
        <v>238</v>
      </c>
      <c r="H33" s="22" t="s">
        <v>58</v>
      </c>
      <c r="I33" s="23"/>
    </row>
    <row r="34" spans="1:9" ht="12.75">
      <c r="A34" s="52">
        <f t="shared" si="0"/>
        <v>17</v>
      </c>
      <c r="B34" s="52">
        <v>21</v>
      </c>
      <c r="C34" s="73" t="s">
        <v>84</v>
      </c>
      <c r="D34" s="52" t="s">
        <v>30</v>
      </c>
      <c r="E34" s="52" t="s">
        <v>27</v>
      </c>
      <c r="F34" s="52">
        <v>1973</v>
      </c>
      <c r="G34" s="52" t="s">
        <v>238</v>
      </c>
      <c r="H34" s="74" t="s">
        <v>37</v>
      </c>
      <c r="I34" s="23"/>
    </row>
    <row r="35" spans="1:9" ht="12.75">
      <c r="A35" s="52">
        <f t="shared" si="0"/>
        <v>18</v>
      </c>
      <c r="B35" s="52">
        <v>22</v>
      </c>
      <c r="C35" s="73" t="s">
        <v>85</v>
      </c>
      <c r="D35" s="52" t="s">
        <v>30</v>
      </c>
      <c r="E35" s="52" t="s">
        <v>27</v>
      </c>
      <c r="F35" s="52">
        <v>1973</v>
      </c>
      <c r="G35" s="82" t="s">
        <v>238</v>
      </c>
      <c r="H35" s="74" t="s">
        <v>210</v>
      </c>
      <c r="I35" s="23"/>
    </row>
    <row r="36" spans="1:9" ht="12.75">
      <c r="A36" s="52">
        <f t="shared" si="0"/>
        <v>19</v>
      </c>
      <c r="B36" s="23">
        <v>138</v>
      </c>
      <c r="C36" s="22" t="s">
        <v>229</v>
      </c>
      <c r="D36" s="23" t="s">
        <v>30</v>
      </c>
      <c r="E36" s="52" t="s">
        <v>27</v>
      </c>
      <c r="F36" s="52">
        <v>1963</v>
      </c>
      <c r="G36" s="52" t="s">
        <v>238</v>
      </c>
      <c r="H36" s="22" t="s">
        <v>219</v>
      </c>
      <c r="I36" s="23"/>
    </row>
    <row r="37" spans="1:9" ht="12.75">
      <c r="A37" s="52">
        <f t="shared" si="0"/>
        <v>20</v>
      </c>
      <c r="B37" s="52">
        <v>109</v>
      </c>
      <c r="C37" s="73" t="s">
        <v>174</v>
      </c>
      <c r="D37" s="52" t="s">
        <v>30</v>
      </c>
      <c r="E37" s="52" t="s">
        <v>27</v>
      </c>
      <c r="F37" s="52">
        <v>1973</v>
      </c>
      <c r="G37" s="52" t="s">
        <v>238</v>
      </c>
      <c r="H37" s="74" t="s">
        <v>55</v>
      </c>
      <c r="I37" s="23"/>
    </row>
    <row r="38" spans="1:9" ht="12.75">
      <c r="A38" s="52">
        <f t="shared" si="0"/>
        <v>21</v>
      </c>
      <c r="B38" s="52">
        <v>23</v>
      </c>
      <c r="C38" s="73" t="s">
        <v>76</v>
      </c>
      <c r="D38" s="52" t="s">
        <v>30</v>
      </c>
      <c r="E38" s="52" t="s">
        <v>28</v>
      </c>
      <c r="F38" s="52">
        <v>1960</v>
      </c>
      <c r="G38" s="52" t="s">
        <v>238</v>
      </c>
      <c r="H38" s="74" t="s">
        <v>241</v>
      </c>
      <c r="I38" s="23"/>
    </row>
    <row r="39" spans="1:9" ht="12.75">
      <c r="A39" s="52">
        <f t="shared" si="0"/>
        <v>22</v>
      </c>
      <c r="B39" s="52">
        <v>24</v>
      </c>
      <c r="C39" s="73" t="s">
        <v>86</v>
      </c>
      <c r="D39" s="52" t="s">
        <v>30</v>
      </c>
      <c r="E39" s="52" t="s">
        <v>27</v>
      </c>
      <c r="F39" s="52">
        <v>1975</v>
      </c>
      <c r="G39" s="52" t="s">
        <v>238</v>
      </c>
      <c r="H39" s="74" t="s">
        <v>39</v>
      </c>
      <c r="I39" s="23"/>
    </row>
    <row r="40" spans="1:9" ht="12.75">
      <c r="A40" s="52">
        <f t="shared" si="0"/>
        <v>23</v>
      </c>
      <c r="B40" s="23">
        <v>154</v>
      </c>
      <c r="C40" s="22" t="s">
        <v>246</v>
      </c>
      <c r="D40" s="23" t="s">
        <v>30</v>
      </c>
      <c r="E40" s="23" t="s">
        <v>26</v>
      </c>
      <c r="F40" s="23">
        <v>1984</v>
      </c>
      <c r="G40" s="52" t="s">
        <v>238</v>
      </c>
      <c r="H40" s="22" t="s">
        <v>46</v>
      </c>
      <c r="I40" s="23"/>
    </row>
    <row r="41" spans="1:9" ht="12.75">
      <c r="A41" s="52">
        <f t="shared" si="0"/>
        <v>24</v>
      </c>
      <c r="B41" s="52">
        <v>128</v>
      </c>
      <c r="C41" s="73" t="s">
        <v>198</v>
      </c>
      <c r="D41" s="52" t="s">
        <v>30</v>
      </c>
      <c r="E41" s="52" t="s">
        <v>28</v>
      </c>
      <c r="F41" s="52">
        <v>1964</v>
      </c>
      <c r="G41" s="52" t="s">
        <v>238</v>
      </c>
      <c r="H41" s="74" t="s">
        <v>31</v>
      </c>
      <c r="I41" s="23"/>
    </row>
    <row r="42" spans="1:9" ht="12.75">
      <c r="A42" s="52">
        <f t="shared" si="0"/>
        <v>25</v>
      </c>
      <c r="B42" s="52">
        <v>127</v>
      </c>
      <c r="C42" s="73" t="s">
        <v>197</v>
      </c>
      <c r="D42" s="52" t="s">
        <v>30</v>
      </c>
      <c r="E42" s="52" t="s">
        <v>27</v>
      </c>
      <c r="F42" s="52">
        <v>1968</v>
      </c>
      <c r="G42" s="52" t="s">
        <v>238</v>
      </c>
      <c r="H42" s="74" t="s">
        <v>31</v>
      </c>
      <c r="I42" s="23"/>
    </row>
    <row r="43" spans="1:9" ht="12.75">
      <c r="A43" s="52">
        <f t="shared" si="0"/>
        <v>26</v>
      </c>
      <c r="B43" s="52">
        <v>130</v>
      </c>
      <c r="C43" s="73" t="s">
        <v>260</v>
      </c>
      <c r="D43" s="52" t="s">
        <v>30</v>
      </c>
      <c r="E43" s="52" t="s">
        <v>28</v>
      </c>
      <c r="F43" s="52">
        <v>1961</v>
      </c>
      <c r="G43" s="52" t="s">
        <v>238</v>
      </c>
      <c r="H43" s="74" t="s">
        <v>31</v>
      </c>
      <c r="I43" s="23"/>
    </row>
    <row r="44" spans="1:9" ht="12.75">
      <c r="A44" s="52">
        <f t="shared" si="0"/>
        <v>27</v>
      </c>
      <c r="B44" s="52">
        <v>25</v>
      </c>
      <c r="C44" s="73" t="s">
        <v>87</v>
      </c>
      <c r="D44" s="52" t="s">
        <v>30</v>
      </c>
      <c r="E44" s="52" t="s">
        <v>27</v>
      </c>
      <c r="F44" s="52">
        <v>1968</v>
      </c>
      <c r="G44" s="52" t="s">
        <v>238</v>
      </c>
      <c r="H44" s="74" t="s">
        <v>249</v>
      </c>
      <c r="I44" s="23"/>
    </row>
    <row r="45" spans="1:9" ht="12.75">
      <c r="A45" s="52">
        <f t="shared" si="0"/>
        <v>28</v>
      </c>
      <c r="B45" s="52">
        <v>27</v>
      </c>
      <c r="C45" s="73" t="s">
        <v>89</v>
      </c>
      <c r="D45" s="52" t="s">
        <v>30</v>
      </c>
      <c r="E45" s="52" t="s">
        <v>26</v>
      </c>
      <c r="F45" s="52">
        <v>1979</v>
      </c>
      <c r="G45" s="52" t="s">
        <v>238</v>
      </c>
      <c r="H45" s="74" t="s">
        <v>211</v>
      </c>
      <c r="I45" s="23"/>
    </row>
    <row r="46" spans="1:9" ht="12.75">
      <c r="A46" s="52">
        <f t="shared" si="0"/>
        <v>29</v>
      </c>
      <c r="B46" s="52">
        <v>26</v>
      </c>
      <c r="C46" s="73" t="s">
        <v>88</v>
      </c>
      <c r="D46" s="52" t="s">
        <v>30</v>
      </c>
      <c r="E46" s="52" t="s">
        <v>27</v>
      </c>
      <c r="F46" s="52">
        <v>1970</v>
      </c>
      <c r="G46" s="52" t="s">
        <v>238</v>
      </c>
      <c r="H46" s="74" t="s">
        <v>250</v>
      </c>
      <c r="I46" s="23"/>
    </row>
    <row r="47" spans="1:9" ht="12.75">
      <c r="A47" s="52">
        <f t="shared" si="0"/>
        <v>30</v>
      </c>
      <c r="B47" s="23">
        <v>162</v>
      </c>
      <c r="C47" s="22" t="s">
        <v>268</v>
      </c>
      <c r="D47" s="23" t="s">
        <v>170</v>
      </c>
      <c r="E47" s="23" t="s">
        <v>53</v>
      </c>
      <c r="F47" s="23">
        <v>1967</v>
      </c>
      <c r="G47" s="52" t="s">
        <v>238</v>
      </c>
      <c r="H47" s="22" t="s">
        <v>269</v>
      </c>
      <c r="I47" s="23"/>
    </row>
    <row r="48" spans="1:9" ht="12.75">
      <c r="A48" s="52">
        <f t="shared" si="0"/>
        <v>31</v>
      </c>
      <c r="B48" s="23">
        <v>170</v>
      </c>
      <c r="C48" s="22" t="s">
        <v>280</v>
      </c>
      <c r="D48" s="23" t="s">
        <v>30</v>
      </c>
      <c r="E48" s="23" t="s">
        <v>28</v>
      </c>
      <c r="F48" s="23">
        <v>1962</v>
      </c>
      <c r="G48" s="52" t="s">
        <v>238</v>
      </c>
      <c r="H48" s="22" t="s">
        <v>281</v>
      </c>
      <c r="I48" s="23"/>
    </row>
    <row r="49" spans="1:9" ht="12.75">
      <c r="A49" s="52">
        <f t="shared" si="0"/>
        <v>32</v>
      </c>
      <c r="B49" s="52">
        <v>100</v>
      </c>
      <c r="C49" s="73" t="s">
        <v>179</v>
      </c>
      <c r="D49" s="52" t="s">
        <v>30</v>
      </c>
      <c r="E49" s="52" t="s">
        <v>29</v>
      </c>
      <c r="F49" s="52">
        <v>1951</v>
      </c>
      <c r="G49" s="52" t="s">
        <v>238</v>
      </c>
      <c r="H49" s="74" t="s">
        <v>178</v>
      </c>
      <c r="I49" s="23"/>
    </row>
    <row r="50" spans="1:9" ht="12.75">
      <c r="A50" s="52">
        <f t="shared" si="0"/>
        <v>33</v>
      </c>
      <c r="B50" s="52">
        <v>99</v>
      </c>
      <c r="C50" s="73" t="s">
        <v>177</v>
      </c>
      <c r="D50" s="52" t="s">
        <v>170</v>
      </c>
      <c r="E50" s="52" t="s">
        <v>53</v>
      </c>
      <c r="F50" s="52">
        <v>1958</v>
      </c>
      <c r="G50" s="52" t="s">
        <v>238</v>
      </c>
      <c r="H50" s="74" t="s">
        <v>178</v>
      </c>
      <c r="I50" s="23"/>
    </row>
    <row r="51" spans="1:9" ht="12.75">
      <c r="A51" s="52">
        <f aca="true" t="shared" si="1" ref="A51:A82">A50+1</f>
        <v>34</v>
      </c>
      <c r="B51" s="52">
        <v>28</v>
      </c>
      <c r="C51" s="73" t="s">
        <v>231</v>
      </c>
      <c r="D51" s="52" t="s">
        <v>30</v>
      </c>
      <c r="E51" s="52" t="s">
        <v>27</v>
      </c>
      <c r="F51" s="52">
        <v>1966</v>
      </c>
      <c r="G51" s="52" t="s">
        <v>238</v>
      </c>
      <c r="H51" s="74" t="s">
        <v>34</v>
      </c>
      <c r="I51" s="23"/>
    </row>
    <row r="52" spans="1:9" ht="12.75">
      <c r="A52" s="52">
        <f t="shared" si="1"/>
        <v>35</v>
      </c>
      <c r="B52" s="52">
        <v>29</v>
      </c>
      <c r="C52" s="73" t="s">
        <v>90</v>
      </c>
      <c r="D52" s="52" t="s">
        <v>170</v>
      </c>
      <c r="E52" s="52" t="s">
        <v>41</v>
      </c>
      <c r="F52" s="52">
        <v>1980</v>
      </c>
      <c r="G52" s="52" t="s">
        <v>238</v>
      </c>
      <c r="H52" s="74" t="s">
        <v>42</v>
      </c>
      <c r="I52" s="23"/>
    </row>
    <row r="53" spans="1:9" ht="12.75">
      <c r="A53" s="52">
        <f t="shared" si="1"/>
        <v>36</v>
      </c>
      <c r="B53" s="23">
        <v>160</v>
      </c>
      <c r="C53" s="22" t="s">
        <v>263</v>
      </c>
      <c r="D53" s="23" t="s">
        <v>30</v>
      </c>
      <c r="E53" s="23" t="s">
        <v>27</v>
      </c>
      <c r="F53" s="23">
        <v>1973</v>
      </c>
      <c r="G53" s="52" t="s">
        <v>238</v>
      </c>
      <c r="H53" s="22" t="s">
        <v>264</v>
      </c>
      <c r="I53" s="23"/>
    </row>
    <row r="54" spans="1:9" ht="12.75">
      <c r="A54" s="52">
        <f t="shared" si="1"/>
        <v>37</v>
      </c>
      <c r="B54" s="52">
        <v>30</v>
      </c>
      <c r="C54" s="73" t="s">
        <v>91</v>
      </c>
      <c r="D54" s="52" t="s">
        <v>30</v>
      </c>
      <c r="E54" s="52" t="s">
        <v>27</v>
      </c>
      <c r="F54" s="52">
        <v>1972</v>
      </c>
      <c r="G54" s="52" t="s">
        <v>238</v>
      </c>
      <c r="H54" s="74" t="s">
        <v>43</v>
      </c>
      <c r="I54" s="23"/>
    </row>
    <row r="55" spans="1:9" ht="12.75">
      <c r="A55" s="52">
        <f t="shared" si="1"/>
        <v>38</v>
      </c>
      <c r="B55" s="52">
        <v>31</v>
      </c>
      <c r="C55" s="73" t="s">
        <v>92</v>
      </c>
      <c r="D55" s="52" t="s">
        <v>30</v>
      </c>
      <c r="E55" s="52" t="s">
        <v>28</v>
      </c>
      <c r="F55" s="52">
        <v>1965</v>
      </c>
      <c r="G55" s="52" t="s">
        <v>238</v>
      </c>
      <c r="H55" s="74" t="s">
        <v>212</v>
      </c>
      <c r="I55" s="23"/>
    </row>
    <row r="56" spans="1:9" ht="12.75">
      <c r="A56" s="52">
        <f t="shared" si="1"/>
        <v>39</v>
      </c>
      <c r="B56" s="52">
        <v>32</v>
      </c>
      <c r="C56" s="73" t="s">
        <v>93</v>
      </c>
      <c r="D56" s="52" t="s">
        <v>30</v>
      </c>
      <c r="E56" s="52" t="s">
        <v>27</v>
      </c>
      <c r="F56" s="52">
        <v>1967</v>
      </c>
      <c r="G56" s="52" t="s">
        <v>238</v>
      </c>
      <c r="H56" s="74" t="s">
        <v>44</v>
      </c>
      <c r="I56" s="23"/>
    </row>
    <row r="57" spans="1:9" ht="12.75">
      <c r="A57" s="52">
        <f t="shared" si="1"/>
        <v>40</v>
      </c>
      <c r="B57" s="52">
        <v>118</v>
      </c>
      <c r="C57" s="73" t="s">
        <v>186</v>
      </c>
      <c r="D57" s="52" t="s">
        <v>30</v>
      </c>
      <c r="E57" s="52" t="s">
        <v>27</v>
      </c>
      <c r="F57" s="52">
        <v>1972</v>
      </c>
      <c r="G57" s="52" t="s">
        <v>238</v>
      </c>
      <c r="H57" s="74" t="s">
        <v>187</v>
      </c>
      <c r="I57" s="23"/>
    </row>
    <row r="58" spans="1:9" ht="12.75">
      <c r="A58" s="52">
        <f t="shared" si="1"/>
        <v>41</v>
      </c>
      <c r="B58" s="52">
        <v>115</v>
      </c>
      <c r="C58" s="73" t="s">
        <v>182</v>
      </c>
      <c r="D58" s="52" t="s">
        <v>30</v>
      </c>
      <c r="E58" s="52" t="s">
        <v>28</v>
      </c>
      <c r="F58" s="52">
        <v>1958</v>
      </c>
      <c r="G58" s="52" t="s">
        <v>238</v>
      </c>
      <c r="H58" s="74" t="s">
        <v>65</v>
      </c>
      <c r="I58" s="23"/>
    </row>
    <row r="59" spans="1:9" ht="12.75">
      <c r="A59" s="52">
        <f t="shared" si="1"/>
        <v>42</v>
      </c>
      <c r="B59" s="52">
        <v>33</v>
      </c>
      <c r="C59" s="73" t="s">
        <v>94</v>
      </c>
      <c r="D59" s="52" t="s">
        <v>170</v>
      </c>
      <c r="E59" s="52" t="s">
        <v>41</v>
      </c>
      <c r="F59" s="52">
        <v>1976</v>
      </c>
      <c r="G59" s="52" t="s">
        <v>238</v>
      </c>
      <c r="H59" s="74" t="s">
        <v>45</v>
      </c>
      <c r="I59" s="23"/>
    </row>
    <row r="60" spans="1:9" ht="12.75">
      <c r="A60" s="52">
        <f t="shared" si="1"/>
        <v>43</v>
      </c>
      <c r="B60" s="52">
        <v>246</v>
      </c>
      <c r="C60" s="73" t="s">
        <v>95</v>
      </c>
      <c r="D60" s="52" t="s">
        <v>30</v>
      </c>
      <c r="E60" s="52" t="s">
        <v>27</v>
      </c>
      <c r="F60" s="52">
        <v>1975</v>
      </c>
      <c r="G60" s="52" t="s">
        <v>238</v>
      </c>
      <c r="H60" s="74" t="s">
        <v>213</v>
      </c>
      <c r="I60" s="23"/>
    </row>
    <row r="61" spans="1:9" ht="12.75">
      <c r="A61" s="52">
        <f t="shared" si="1"/>
        <v>44</v>
      </c>
      <c r="B61" s="52">
        <v>35</v>
      </c>
      <c r="C61" s="73" t="s">
        <v>96</v>
      </c>
      <c r="D61" s="52" t="s">
        <v>30</v>
      </c>
      <c r="E61" s="52" t="s">
        <v>27</v>
      </c>
      <c r="F61" s="52">
        <v>1973</v>
      </c>
      <c r="G61" s="52" t="s">
        <v>238</v>
      </c>
      <c r="H61" s="74" t="s">
        <v>47</v>
      </c>
      <c r="I61" s="23"/>
    </row>
    <row r="62" spans="1:9" ht="12.75">
      <c r="A62" s="52">
        <f t="shared" si="1"/>
        <v>45</v>
      </c>
      <c r="B62" s="52">
        <v>108</v>
      </c>
      <c r="C62" s="73" t="s">
        <v>173</v>
      </c>
      <c r="D62" s="52" t="s">
        <v>30</v>
      </c>
      <c r="E62" s="52" t="s">
        <v>27</v>
      </c>
      <c r="F62" s="52">
        <v>1975</v>
      </c>
      <c r="G62" s="52" t="s">
        <v>238</v>
      </c>
      <c r="H62" s="74" t="s">
        <v>259</v>
      </c>
      <c r="I62" s="23"/>
    </row>
    <row r="63" spans="1:9" ht="12.75">
      <c r="A63" s="52">
        <f t="shared" si="1"/>
        <v>46</v>
      </c>
      <c r="B63" s="23">
        <v>136</v>
      </c>
      <c r="C63" s="75" t="s">
        <v>217</v>
      </c>
      <c r="D63" s="52" t="s">
        <v>170</v>
      </c>
      <c r="E63" s="52" t="s">
        <v>53</v>
      </c>
      <c r="F63" s="52">
        <v>1969</v>
      </c>
      <c r="G63" s="52" t="s">
        <v>238</v>
      </c>
      <c r="H63" s="74" t="s">
        <v>55</v>
      </c>
      <c r="I63" s="23"/>
    </row>
    <row r="64" spans="1:9" ht="12.75">
      <c r="A64" s="52">
        <f t="shared" si="1"/>
        <v>47</v>
      </c>
      <c r="B64" s="52">
        <v>37</v>
      </c>
      <c r="C64" s="73" t="s">
        <v>97</v>
      </c>
      <c r="D64" s="52" t="s">
        <v>30</v>
      </c>
      <c r="E64" s="52" t="s">
        <v>26</v>
      </c>
      <c r="F64" s="52">
        <v>1978</v>
      </c>
      <c r="G64" s="52" t="s">
        <v>238</v>
      </c>
      <c r="H64" s="74" t="s">
        <v>49</v>
      </c>
      <c r="I64" s="23"/>
    </row>
    <row r="65" spans="1:9" ht="12.75">
      <c r="A65" s="52">
        <f t="shared" si="1"/>
        <v>48</v>
      </c>
      <c r="B65" s="52">
        <v>38</v>
      </c>
      <c r="C65" s="73" t="s">
        <v>98</v>
      </c>
      <c r="D65" s="52" t="s">
        <v>30</v>
      </c>
      <c r="E65" s="52" t="s">
        <v>27</v>
      </c>
      <c r="F65" s="52">
        <v>1973</v>
      </c>
      <c r="G65" s="52" t="s">
        <v>238</v>
      </c>
      <c r="H65" s="74" t="s">
        <v>45</v>
      </c>
      <c r="I65" s="23"/>
    </row>
    <row r="66" spans="1:9" ht="12.75">
      <c r="A66" s="52">
        <f t="shared" si="1"/>
        <v>49</v>
      </c>
      <c r="B66" s="52">
        <v>39</v>
      </c>
      <c r="C66" s="73" t="s">
        <v>276</v>
      </c>
      <c r="D66" s="52" t="s">
        <v>30</v>
      </c>
      <c r="E66" s="52" t="s">
        <v>28</v>
      </c>
      <c r="F66" s="52">
        <v>1961</v>
      </c>
      <c r="G66" s="52" t="s">
        <v>238</v>
      </c>
      <c r="H66" s="74" t="s">
        <v>40</v>
      </c>
      <c r="I66" s="23"/>
    </row>
    <row r="67" spans="1:9" ht="12.75">
      <c r="A67" s="52">
        <f t="shared" si="1"/>
        <v>50</v>
      </c>
      <c r="B67" s="52">
        <v>41</v>
      </c>
      <c r="C67" s="73" t="s">
        <v>100</v>
      </c>
      <c r="D67" s="52" t="s">
        <v>30</v>
      </c>
      <c r="E67" s="52" t="s">
        <v>27</v>
      </c>
      <c r="F67" s="52">
        <v>1972</v>
      </c>
      <c r="G67" s="52" t="s">
        <v>238</v>
      </c>
      <c r="H67" s="74" t="s">
        <v>50</v>
      </c>
      <c r="I67" s="23"/>
    </row>
    <row r="68" spans="1:9" ht="12.75">
      <c r="A68" s="52">
        <f t="shared" si="1"/>
        <v>51</v>
      </c>
      <c r="B68" s="52">
        <v>40</v>
      </c>
      <c r="C68" s="73" t="s">
        <v>99</v>
      </c>
      <c r="D68" s="52" t="s">
        <v>30</v>
      </c>
      <c r="E68" s="52" t="s">
        <v>29</v>
      </c>
      <c r="F68" s="52">
        <v>1949</v>
      </c>
      <c r="G68" s="52" t="s">
        <v>238</v>
      </c>
      <c r="H68" s="83" t="s">
        <v>40</v>
      </c>
      <c r="I68" s="23"/>
    </row>
    <row r="69" spans="1:9" ht="12.75">
      <c r="A69" s="52">
        <f t="shared" si="1"/>
        <v>52</v>
      </c>
      <c r="B69" s="23">
        <v>141</v>
      </c>
      <c r="C69" s="22" t="s">
        <v>222</v>
      </c>
      <c r="D69" s="23" t="s">
        <v>30</v>
      </c>
      <c r="E69" s="52" t="s">
        <v>27</v>
      </c>
      <c r="F69" s="52">
        <v>1974</v>
      </c>
      <c r="G69" s="52" t="s">
        <v>238</v>
      </c>
      <c r="H69" s="22" t="s">
        <v>223</v>
      </c>
      <c r="I69" s="23"/>
    </row>
    <row r="70" spans="1:9" ht="12.75">
      <c r="A70" s="52">
        <f t="shared" si="1"/>
        <v>53</v>
      </c>
      <c r="B70" s="23">
        <v>172</v>
      </c>
      <c r="C70" s="22" t="s">
        <v>288</v>
      </c>
      <c r="D70" s="23" t="s">
        <v>30</v>
      </c>
      <c r="E70" s="23" t="s">
        <v>27</v>
      </c>
      <c r="F70" s="23">
        <v>1943</v>
      </c>
      <c r="G70" s="52" t="s">
        <v>238</v>
      </c>
      <c r="H70" s="22"/>
      <c r="I70" s="23"/>
    </row>
    <row r="71" spans="1:9" ht="12.75">
      <c r="A71" s="52">
        <f t="shared" si="1"/>
        <v>54</v>
      </c>
      <c r="B71" s="52">
        <v>64</v>
      </c>
      <c r="C71" s="73" t="s">
        <v>243</v>
      </c>
      <c r="D71" s="52" t="s">
        <v>30</v>
      </c>
      <c r="E71" s="52" t="s">
        <v>28</v>
      </c>
      <c r="F71" s="52">
        <v>1960</v>
      </c>
      <c r="G71" s="52" t="s">
        <v>238</v>
      </c>
      <c r="H71" s="74" t="s">
        <v>244</v>
      </c>
      <c r="I71" s="23"/>
    </row>
    <row r="72" spans="1:9" ht="12.75">
      <c r="A72" s="52">
        <f t="shared" si="1"/>
        <v>55</v>
      </c>
      <c r="B72" s="23">
        <v>167</v>
      </c>
      <c r="C72" s="22" t="s">
        <v>274</v>
      </c>
      <c r="D72" s="23" t="s">
        <v>30</v>
      </c>
      <c r="E72" s="23" t="s">
        <v>26</v>
      </c>
      <c r="F72" s="23">
        <v>1978</v>
      </c>
      <c r="G72" s="52" t="s">
        <v>238</v>
      </c>
      <c r="H72" s="22" t="s">
        <v>275</v>
      </c>
      <c r="I72" s="23"/>
    </row>
    <row r="73" spans="1:9" ht="12.75">
      <c r="A73" s="52">
        <f t="shared" si="1"/>
        <v>56</v>
      </c>
      <c r="B73" s="52">
        <v>42</v>
      </c>
      <c r="C73" s="73" t="s">
        <v>101</v>
      </c>
      <c r="D73" s="52" t="s">
        <v>30</v>
      </c>
      <c r="E73" s="52" t="s">
        <v>27</v>
      </c>
      <c r="F73" s="52">
        <v>1966</v>
      </c>
      <c r="G73" s="52" t="s">
        <v>238</v>
      </c>
      <c r="H73" s="74" t="s">
        <v>51</v>
      </c>
      <c r="I73" s="24"/>
    </row>
    <row r="74" spans="1:9" ht="12.75">
      <c r="A74" s="52">
        <f t="shared" si="1"/>
        <v>57</v>
      </c>
      <c r="B74" s="52">
        <v>43</v>
      </c>
      <c r="C74" s="73" t="s">
        <v>102</v>
      </c>
      <c r="D74" s="52" t="s">
        <v>30</v>
      </c>
      <c r="E74" s="52" t="s">
        <v>27</v>
      </c>
      <c r="F74" s="52">
        <v>1969</v>
      </c>
      <c r="G74" s="52" t="s">
        <v>238</v>
      </c>
      <c r="H74" s="74" t="s">
        <v>40</v>
      </c>
      <c r="I74" s="24"/>
    </row>
    <row r="75" spans="1:9" ht="12.75">
      <c r="A75" s="52">
        <f t="shared" si="1"/>
        <v>58</v>
      </c>
      <c r="B75" s="23">
        <v>156</v>
      </c>
      <c r="C75" s="22" t="s">
        <v>254</v>
      </c>
      <c r="D75" s="23" t="s">
        <v>30</v>
      </c>
      <c r="E75" s="23" t="s">
        <v>26</v>
      </c>
      <c r="F75" s="23">
        <v>1980</v>
      </c>
      <c r="G75" s="52" t="s">
        <v>238</v>
      </c>
      <c r="H75" s="22" t="s">
        <v>252</v>
      </c>
      <c r="I75" s="23"/>
    </row>
    <row r="76" spans="1:9" ht="12.75">
      <c r="A76" s="52">
        <f t="shared" si="1"/>
        <v>59</v>
      </c>
      <c r="B76" s="52">
        <v>3</v>
      </c>
      <c r="C76" s="73" t="s">
        <v>103</v>
      </c>
      <c r="D76" s="52" t="s">
        <v>30</v>
      </c>
      <c r="E76" s="52" t="s">
        <v>28</v>
      </c>
      <c r="F76" s="52">
        <v>1964</v>
      </c>
      <c r="G76" s="52" t="s">
        <v>238</v>
      </c>
      <c r="H76" s="74" t="s">
        <v>52</v>
      </c>
      <c r="I76" s="23"/>
    </row>
    <row r="77" spans="1:9" ht="12.75">
      <c r="A77" s="52">
        <f t="shared" si="1"/>
        <v>60</v>
      </c>
      <c r="B77" s="52">
        <v>44</v>
      </c>
      <c r="C77" s="73" t="s">
        <v>104</v>
      </c>
      <c r="D77" s="52" t="s">
        <v>30</v>
      </c>
      <c r="E77" s="52" t="s">
        <v>27</v>
      </c>
      <c r="F77" s="52">
        <v>1975</v>
      </c>
      <c r="G77" s="52" t="s">
        <v>238</v>
      </c>
      <c r="H77" s="74" t="s">
        <v>283</v>
      </c>
      <c r="I77" s="24"/>
    </row>
    <row r="78" spans="1:9" ht="12.75">
      <c r="A78" s="52">
        <f t="shared" si="1"/>
        <v>61</v>
      </c>
      <c r="B78" s="52">
        <v>45</v>
      </c>
      <c r="C78" s="73" t="s">
        <v>105</v>
      </c>
      <c r="D78" s="52" t="s">
        <v>170</v>
      </c>
      <c r="E78" s="52" t="s">
        <v>53</v>
      </c>
      <c r="F78" s="52">
        <v>1968</v>
      </c>
      <c r="G78" s="52" t="s">
        <v>238</v>
      </c>
      <c r="H78" s="74" t="s">
        <v>262</v>
      </c>
      <c r="I78" s="23"/>
    </row>
    <row r="79" spans="1:9" ht="12.75">
      <c r="A79" s="52">
        <f t="shared" si="1"/>
        <v>62</v>
      </c>
      <c r="B79" s="23">
        <v>157</v>
      </c>
      <c r="C79" s="22" t="s">
        <v>255</v>
      </c>
      <c r="D79" s="23" t="s">
        <v>30</v>
      </c>
      <c r="E79" s="23" t="s">
        <v>27</v>
      </c>
      <c r="F79" s="23">
        <v>1967</v>
      </c>
      <c r="G79" s="52" t="s">
        <v>238</v>
      </c>
      <c r="H79" s="22" t="s">
        <v>252</v>
      </c>
      <c r="I79" s="23"/>
    </row>
    <row r="80" spans="1:9" ht="12.75">
      <c r="A80" s="52">
        <f t="shared" si="1"/>
        <v>63</v>
      </c>
      <c r="B80" s="52">
        <v>46</v>
      </c>
      <c r="C80" s="73" t="s">
        <v>106</v>
      </c>
      <c r="D80" s="52" t="s">
        <v>30</v>
      </c>
      <c r="E80" s="52" t="s">
        <v>28</v>
      </c>
      <c r="F80" s="52">
        <v>1959</v>
      </c>
      <c r="G80" s="52" t="s">
        <v>238</v>
      </c>
      <c r="H80" s="74" t="s">
        <v>42</v>
      </c>
      <c r="I80" s="23"/>
    </row>
    <row r="81" spans="1:9" ht="12.75">
      <c r="A81" s="52">
        <f t="shared" si="1"/>
        <v>64</v>
      </c>
      <c r="B81" s="52">
        <v>47</v>
      </c>
      <c r="C81" s="73" t="s">
        <v>107</v>
      </c>
      <c r="D81" s="52" t="s">
        <v>30</v>
      </c>
      <c r="E81" s="52" t="s">
        <v>26</v>
      </c>
      <c r="F81" s="52">
        <v>1982</v>
      </c>
      <c r="G81" s="82" t="s">
        <v>238</v>
      </c>
      <c r="H81" s="74" t="s">
        <v>236</v>
      </c>
      <c r="I81" s="23"/>
    </row>
    <row r="82" spans="1:9" ht="12.75">
      <c r="A82" s="52">
        <f t="shared" si="1"/>
        <v>65</v>
      </c>
      <c r="B82" s="23">
        <v>153</v>
      </c>
      <c r="C82" s="22" t="s">
        <v>245</v>
      </c>
      <c r="D82" s="23" t="s">
        <v>30</v>
      </c>
      <c r="E82" s="23" t="s">
        <v>27</v>
      </c>
      <c r="F82" s="23">
        <v>1969</v>
      </c>
      <c r="G82" s="52" t="s">
        <v>238</v>
      </c>
      <c r="H82" s="22" t="s">
        <v>236</v>
      </c>
      <c r="I82" s="23"/>
    </row>
    <row r="83" spans="1:9" ht="12.75">
      <c r="A83" s="52">
        <f aca="true" t="shared" si="2" ref="A83:A114">A82+1</f>
        <v>66</v>
      </c>
      <c r="B83" s="52">
        <v>48</v>
      </c>
      <c r="C83" s="73" t="s">
        <v>108</v>
      </c>
      <c r="D83" s="52" t="s">
        <v>30</v>
      </c>
      <c r="E83" s="52" t="s">
        <v>28</v>
      </c>
      <c r="F83" s="52">
        <v>1962</v>
      </c>
      <c r="G83" s="52" t="s">
        <v>238</v>
      </c>
      <c r="H83" s="74" t="s">
        <v>35</v>
      </c>
      <c r="I83" s="23"/>
    </row>
    <row r="84" spans="1:9" ht="12.75">
      <c r="A84" s="52">
        <f t="shared" si="2"/>
        <v>67</v>
      </c>
      <c r="B84" s="23">
        <v>161</v>
      </c>
      <c r="C84" s="22" t="s">
        <v>267</v>
      </c>
      <c r="D84" s="23" t="s">
        <v>30</v>
      </c>
      <c r="E84" s="23" t="s">
        <v>28</v>
      </c>
      <c r="F84" s="23">
        <v>1963</v>
      </c>
      <c r="G84" s="52" t="s">
        <v>238</v>
      </c>
      <c r="H84" s="22"/>
      <c r="I84" s="23"/>
    </row>
    <row r="85" spans="1:9" ht="12.75">
      <c r="A85" s="52">
        <f t="shared" si="2"/>
        <v>68</v>
      </c>
      <c r="B85" s="52">
        <v>49</v>
      </c>
      <c r="C85" s="73" t="s">
        <v>109</v>
      </c>
      <c r="D85" s="52" t="s">
        <v>30</v>
      </c>
      <c r="E85" s="52" t="s">
        <v>27</v>
      </c>
      <c r="F85" s="52">
        <v>1969</v>
      </c>
      <c r="G85" s="82" t="s">
        <v>238</v>
      </c>
      <c r="H85" s="74" t="s">
        <v>214</v>
      </c>
      <c r="I85" s="23"/>
    </row>
    <row r="86" spans="1:9" ht="12.75">
      <c r="A86" s="52">
        <f t="shared" si="2"/>
        <v>69</v>
      </c>
      <c r="B86" s="52">
        <v>50</v>
      </c>
      <c r="C86" s="73" t="s">
        <v>110</v>
      </c>
      <c r="D86" s="52" t="s">
        <v>30</v>
      </c>
      <c r="E86" s="52" t="s">
        <v>27</v>
      </c>
      <c r="F86" s="52">
        <v>1969</v>
      </c>
      <c r="G86" s="52" t="s">
        <v>238</v>
      </c>
      <c r="H86" s="74" t="s">
        <v>54</v>
      </c>
      <c r="I86" s="23"/>
    </row>
    <row r="87" spans="1:9" ht="12.75">
      <c r="A87" s="52">
        <f t="shared" si="2"/>
        <v>70</v>
      </c>
      <c r="B87" s="52">
        <v>51</v>
      </c>
      <c r="C87" s="73" t="s">
        <v>111</v>
      </c>
      <c r="D87" s="52" t="s">
        <v>30</v>
      </c>
      <c r="E87" s="52" t="s">
        <v>27</v>
      </c>
      <c r="F87" s="52">
        <v>1970</v>
      </c>
      <c r="G87" s="52" t="s">
        <v>238</v>
      </c>
      <c r="H87" s="84" t="s">
        <v>45</v>
      </c>
      <c r="I87" s="24"/>
    </row>
    <row r="88" spans="1:9" ht="12.75">
      <c r="A88" s="52">
        <f t="shared" si="2"/>
        <v>71</v>
      </c>
      <c r="B88" s="52">
        <v>164</v>
      </c>
      <c r="C88" s="73" t="s">
        <v>112</v>
      </c>
      <c r="D88" s="52" t="s">
        <v>170</v>
      </c>
      <c r="E88" s="52" t="s">
        <v>41</v>
      </c>
      <c r="F88" s="52">
        <v>1986</v>
      </c>
      <c r="G88" s="52" t="s">
        <v>238</v>
      </c>
      <c r="H88" s="74" t="s">
        <v>55</v>
      </c>
      <c r="I88" s="23"/>
    </row>
    <row r="89" spans="1:9" ht="12.75">
      <c r="A89" s="52">
        <f t="shared" si="2"/>
        <v>72</v>
      </c>
      <c r="B89" s="52">
        <v>7</v>
      </c>
      <c r="C89" s="73" t="s">
        <v>115</v>
      </c>
      <c r="D89" s="52" t="s">
        <v>30</v>
      </c>
      <c r="E89" s="52" t="s">
        <v>27</v>
      </c>
      <c r="F89" s="52">
        <v>1968</v>
      </c>
      <c r="G89" s="52" t="s">
        <v>238</v>
      </c>
      <c r="H89" s="74" t="s">
        <v>37</v>
      </c>
      <c r="I89" s="23"/>
    </row>
    <row r="90" spans="1:9" ht="12.75">
      <c r="A90" s="52">
        <f t="shared" si="2"/>
        <v>73</v>
      </c>
      <c r="B90" s="52">
        <v>53</v>
      </c>
      <c r="C90" s="73" t="s">
        <v>114</v>
      </c>
      <c r="D90" s="52" t="s">
        <v>30</v>
      </c>
      <c r="E90" s="52" t="s">
        <v>28</v>
      </c>
      <c r="F90" s="52">
        <v>1960</v>
      </c>
      <c r="G90" s="52" t="s">
        <v>238</v>
      </c>
      <c r="H90" s="74" t="s">
        <v>55</v>
      </c>
      <c r="I90" s="23"/>
    </row>
    <row r="91" spans="1:9" ht="12.75">
      <c r="A91" s="52">
        <f t="shared" si="2"/>
        <v>74</v>
      </c>
      <c r="B91" s="52">
        <v>54</v>
      </c>
      <c r="C91" s="73" t="s">
        <v>116</v>
      </c>
      <c r="D91" s="52" t="s">
        <v>30</v>
      </c>
      <c r="E91" s="52" t="s">
        <v>28</v>
      </c>
      <c r="F91" s="52">
        <v>1965</v>
      </c>
      <c r="G91" s="52" t="s">
        <v>238</v>
      </c>
      <c r="H91" s="74" t="s">
        <v>32</v>
      </c>
      <c r="I91" s="23"/>
    </row>
    <row r="92" spans="1:9" ht="12.75">
      <c r="A92" s="52">
        <f t="shared" si="2"/>
        <v>75</v>
      </c>
      <c r="B92" s="52">
        <v>63</v>
      </c>
      <c r="C92" s="73" t="s">
        <v>117</v>
      </c>
      <c r="D92" s="52" t="s">
        <v>30</v>
      </c>
      <c r="E92" s="52" t="s">
        <v>28</v>
      </c>
      <c r="F92" s="52">
        <v>1963</v>
      </c>
      <c r="G92" s="52" t="s">
        <v>238</v>
      </c>
      <c r="H92" s="74" t="s">
        <v>32</v>
      </c>
      <c r="I92" s="23"/>
    </row>
    <row r="93" spans="1:9" ht="12.75">
      <c r="A93" s="52">
        <f t="shared" si="2"/>
        <v>76</v>
      </c>
      <c r="B93" s="52">
        <v>133</v>
      </c>
      <c r="C93" s="73" t="s">
        <v>203</v>
      </c>
      <c r="D93" s="52" t="s">
        <v>30</v>
      </c>
      <c r="E93" s="52" t="s">
        <v>27</v>
      </c>
      <c r="F93" s="52">
        <v>1970</v>
      </c>
      <c r="G93" s="52" t="s">
        <v>238</v>
      </c>
      <c r="H93" s="74" t="s">
        <v>284</v>
      </c>
      <c r="I93" s="23"/>
    </row>
    <row r="94" spans="1:9" ht="12.75">
      <c r="A94" s="52">
        <f t="shared" si="2"/>
        <v>77</v>
      </c>
      <c r="B94" s="52">
        <v>59</v>
      </c>
      <c r="C94" s="73" t="s">
        <v>123</v>
      </c>
      <c r="D94" s="52" t="s">
        <v>30</v>
      </c>
      <c r="E94" s="52" t="s">
        <v>26</v>
      </c>
      <c r="F94" s="52">
        <v>1980</v>
      </c>
      <c r="G94" s="52" t="s">
        <v>238</v>
      </c>
      <c r="H94" s="74" t="s">
        <v>58</v>
      </c>
      <c r="I94" s="23"/>
    </row>
    <row r="95" spans="1:9" ht="12.75">
      <c r="A95" s="52">
        <f t="shared" si="2"/>
        <v>78</v>
      </c>
      <c r="B95" s="52">
        <v>58</v>
      </c>
      <c r="C95" s="73" t="s">
        <v>121</v>
      </c>
      <c r="D95" s="52" t="s">
        <v>30</v>
      </c>
      <c r="E95" s="52" t="s">
        <v>27</v>
      </c>
      <c r="F95" s="52">
        <v>1966</v>
      </c>
      <c r="G95" s="52" t="s">
        <v>238</v>
      </c>
      <c r="H95" s="74" t="s">
        <v>253</v>
      </c>
      <c r="I95" s="23"/>
    </row>
    <row r="96" spans="1:9" ht="12.75">
      <c r="A96" s="52">
        <f t="shared" si="2"/>
        <v>79</v>
      </c>
      <c r="B96" s="23">
        <v>173</v>
      </c>
      <c r="C96" s="22" t="s">
        <v>289</v>
      </c>
      <c r="D96" s="23" t="s">
        <v>30</v>
      </c>
      <c r="E96" s="23" t="s">
        <v>29</v>
      </c>
      <c r="F96" s="23">
        <v>1952</v>
      </c>
      <c r="G96" s="52" t="s">
        <v>238</v>
      </c>
      <c r="H96" s="22" t="s">
        <v>55</v>
      </c>
      <c r="I96" s="23"/>
    </row>
    <row r="97" spans="1:9" ht="12.75">
      <c r="A97" s="52">
        <f t="shared" si="2"/>
        <v>80</v>
      </c>
      <c r="B97" s="52">
        <v>60</v>
      </c>
      <c r="C97" s="73" t="s">
        <v>124</v>
      </c>
      <c r="D97" s="52" t="s">
        <v>30</v>
      </c>
      <c r="E97" s="52" t="s">
        <v>28</v>
      </c>
      <c r="F97" s="52">
        <v>1965</v>
      </c>
      <c r="G97" s="52" t="s">
        <v>238</v>
      </c>
      <c r="H97" s="74" t="s">
        <v>32</v>
      </c>
      <c r="I97" s="23"/>
    </row>
    <row r="98" spans="1:9" ht="12.75">
      <c r="A98" s="52">
        <f t="shared" si="2"/>
        <v>81</v>
      </c>
      <c r="B98" s="52">
        <v>61</v>
      </c>
      <c r="C98" s="73" t="s">
        <v>125</v>
      </c>
      <c r="D98" s="52" t="s">
        <v>30</v>
      </c>
      <c r="E98" s="52" t="s">
        <v>27</v>
      </c>
      <c r="F98" s="52">
        <v>1967</v>
      </c>
      <c r="G98" s="52" t="s">
        <v>238</v>
      </c>
      <c r="H98" s="74" t="s">
        <v>32</v>
      </c>
      <c r="I98" s="23"/>
    </row>
    <row r="99" spans="1:9" ht="12.75">
      <c r="A99" s="52">
        <f t="shared" si="2"/>
        <v>82</v>
      </c>
      <c r="B99" s="52">
        <v>123</v>
      </c>
      <c r="C99" s="73" t="s">
        <v>193</v>
      </c>
      <c r="D99" s="52" t="s">
        <v>30</v>
      </c>
      <c r="E99" s="52" t="s">
        <v>26</v>
      </c>
      <c r="F99" s="52">
        <v>1980</v>
      </c>
      <c r="G99" s="52" t="s">
        <v>238</v>
      </c>
      <c r="H99" s="74" t="s">
        <v>265</v>
      </c>
      <c r="I99" s="23"/>
    </row>
    <row r="100" spans="1:9" ht="12.75">
      <c r="A100" s="52">
        <f t="shared" si="2"/>
        <v>83</v>
      </c>
      <c r="B100" s="52">
        <v>62</v>
      </c>
      <c r="C100" s="73" t="s">
        <v>126</v>
      </c>
      <c r="D100" s="52" t="s">
        <v>30</v>
      </c>
      <c r="E100" s="52" t="s">
        <v>27</v>
      </c>
      <c r="F100" s="52">
        <v>1968</v>
      </c>
      <c r="G100" s="52" t="s">
        <v>238</v>
      </c>
      <c r="H100" s="74" t="s">
        <v>285</v>
      </c>
      <c r="I100" s="24"/>
    </row>
    <row r="101" spans="1:9" ht="12.75">
      <c r="A101" s="52">
        <f t="shared" si="2"/>
        <v>84</v>
      </c>
      <c r="B101" s="52">
        <v>65</v>
      </c>
      <c r="C101" s="73" t="s">
        <v>127</v>
      </c>
      <c r="D101" s="52" t="s">
        <v>30</v>
      </c>
      <c r="E101" s="52" t="s">
        <v>28</v>
      </c>
      <c r="F101" s="52">
        <v>1961</v>
      </c>
      <c r="G101" s="52" t="s">
        <v>238</v>
      </c>
      <c r="H101" s="74" t="s">
        <v>40</v>
      </c>
      <c r="I101" s="23"/>
    </row>
    <row r="102" spans="1:9" ht="12.75">
      <c r="A102" s="52">
        <f t="shared" si="2"/>
        <v>85</v>
      </c>
      <c r="B102" s="23">
        <v>169</v>
      </c>
      <c r="C102" s="22" t="s">
        <v>279</v>
      </c>
      <c r="D102" s="23" t="s">
        <v>30</v>
      </c>
      <c r="E102" s="23" t="s">
        <v>28</v>
      </c>
      <c r="F102" s="23">
        <v>1963</v>
      </c>
      <c r="G102" s="52" t="s">
        <v>238</v>
      </c>
      <c r="H102" s="22" t="s">
        <v>244</v>
      </c>
      <c r="I102" s="24"/>
    </row>
    <row r="103" spans="1:9" ht="12.75">
      <c r="A103" s="52">
        <f t="shared" si="2"/>
        <v>86</v>
      </c>
      <c r="B103" s="52">
        <v>132</v>
      </c>
      <c r="C103" s="73" t="s">
        <v>201</v>
      </c>
      <c r="D103" s="52" t="s">
        <v>30</v>
      </c>
      <c r="E103" s="52" t="s">
        <v>28</v>
      </c>
      <c r="F103" s="52">
        <v>1960</v>
      </c>
      <c r="G103" s="52" t="s">
        <v>238</v>
      </c>
      <c r="H103" s="74" t="s">
        <v>202</v>
      </c>
      <c r="I103" s="23"/>
    </row>
    <row r="104" spans="1:9" ht="12.75">
      <c r="A104" s="52">
        <f t="shared" si="2"/>
        <v>87</v>
      </c>
      <c r="B104" s="52">
        <v>67</v>
      </c>
      <c r="C104" s="73" t="s">
        <v>129</v>
      </c>
      <c r="D104" s="52" t="s">
        <v>30</v>
      </c>
      <c r="E104" s="52" t="s">
        <v>27</v>
      </c>
      <c r="F104" s="52">
        <v>1972</v>
      </c>
      <c r="G104" s="52" t="s">
        <v>238</v>
      </c>
      <c r="H104" s="74" t="s">
        <v>59</v>
      </c>
      <c r="I104" s="24"/>
    </row>
    <row r="105" spans="1:9" ht="12.75">
      <c r="A105" s="52">
        <f t="shared" si="2"/>
        <v>88</v>
      </c>
      <c r="B105" s="52">
        <v>66</v>
      </c>
      <c r="C105" s="73" t="s">
        <v>128</v>
      </c>
      <c r="D105" s="52" t="s">
        <v>30</v>
      </c>
      <c r="E105" s="52" t="s">
        <v>28</v>
      </c>
      <c r="F105" s="52">
        <v>1960</v>
      </c>
      <c r="G105" s="52" t="s">
        <v>238</v>
      </c>
      <c r="H105" s="74" t="s">
        <v>242</v>
      </c>
      <c r="I105" s="24"/>
    </row>
    <row r="106" spans="1:9" ht="12.75">
      <c r="A106" s="52">
        <f t="shared" si="2"/>
        <v>89</v>
      </c>
      <c r="B106" s="52">
        <v>68</v>
      </c>
      <c r="C106" s="73" t="s">
        <v>130</v>
      </c>
      <c r="D106" s="52" t="s">
        <v>30</v>
      </c>
      <c r="E106" s="52" t="s">
        <v>26</v>
      </c>
      <c r="F106" s="52">
        <v>1976</v>
      </c>
      <c r="G106" s="52" t="s">
        <v>238</v>
      </c>
      <c r="H106" s="74" t="s">
        <v>54</v>
      </c>
      <c r="I106" s="23"/>
    </row>
    <row r="107" spans="1:9" ht="12.75">
      <c r="A107" s="52">
        <f t="shared" si="2"/>
        <v>90</v>
      </c>
      <c r="B107" s="52">
        <v>69</v>
      </c>
      <c r="C107" s="73" t="s">
        <v>131</v>
      </c>
      <c r="D107" s="52" t="s">
        <v>30</v>
      </c>
      <c r="E107" s="52" t="s">
        <v>27</v>
      </c>
      <c r="F107" s="52">
        <v>1972</v>
      </c>
      <c r="G107" s="52" t="s">
        <v>238</v>
      </c>
      <c r="H107" s="74" t="s">
        <v>58</v>
      </c>
      <c r="I107" s="23"/>
    </row>
    <row r="108" spans="1:9" ht="12.75">
      <c r="A108" s="52">
        <f t="shared" si="2"/>
        <v>91</v>
      </c>
      <c r="B108" s="52">
        <v>107</v>
      </c>
      <c r="C108" s="73" t="s">
        <v>171</v>
      </c>
      <c r="D108" s="52" t="s">
        <v>30</v>
      </c>
      <c r="E108" s="52" t="s">
        <v>26</v>
      </c>
      <c r="F108" s="52">
        <v>1982</v>
      </c>
      <c r="G108" s="52" t="s">
        <v>238</v>
      </c>
      <c r="H108" s="74" t="s">
        <v>172</v>
      </c>
      <c r="I108" s="23"/>
    </row>
    <row r="109" spans="1:9" ht="12.75">
      <c r="A109" s="52">
        <f t="shared" si="2"/>
        <v>92</v>
      </c>
      <c r="B109" s="52">
        <v>70</v>
      </c>
      <c r="C109" s="73" t="s">
        <v>132</v>
      </c>
      <c r="D109" s="52" t="s">
        <v>30</v>
      </c>
      <c r="E109" s="52" t="s">
        <v>26</v>
      </c>
      <c r="F109" s="52">
        <v>1976</v>
      </c>
      <c r="G109" s="52" t="s">
        <v>238</v>
      </c>
      <c r="H109" s="74" t="s">
        <v>57</v>
      </c>
      <c r="I109" s="23"/>
    </row>
    <row r="110" spans="1:9" ht="12.75">
      <c r="A110" s="52">
        <f t="shared" si="2"/>
        <v>93</v>
      </c>
      <c r="B110" s="52">
        <v>71</v>
      </c>
      <c r="C110" s="73" t="s">
        <v>133</v>
      </c>
      <c r="D110" s="52" t="s">
        <v>30</v>
      </c>
      <c r="E110" s="52" t="s">
        <v>28</v>
      </c>
      <c r="F110" s="52">
        <v>1963</v>
      </c>
      <c r="G110" s="52" t="s">
        <v>238</v>
      </c>
      <c r="H110" s="74" t="s">
        <v>266</v>
      </c>
      <c r="I110" s="23"/>
    </row>
    <row r="111" spans="1:9" ht="12.75">
      <c r="A111" s="52">
        <f t="shared" si="2"/>
        <v>94</v>
      </c>
      <c r="B111" s="52">
        <v>73</v>
      </c>
      <c r="C111" s="73" t="s">
        <v>287</v>
      </c>
      <c r="D111" s="52" t="s">
        <v>30</v>
      </c>
      <c r="E111" s="52" t="s">
        <v>28</v>
      </c>
      <c r="F111" s="52">
        <v>1957</v>
      </c>
      <c r="G111" s="52" t="s">
        <v>238</v>
      </c>
      <c r="H111" s="74" t="s">
        <v>60</v>
      </c>
      <c r="I111" s="24"/>
    </row>
    <row r="112" spans="1:9" ht="12.75">
      <c r="A112" s="52">
        <f t="shared" si="2"/>
        <v>95</v>
      </c>
      <c r="B112" s="52">
        <v>72</v>
      </c>
      <c r="C112" s="73" t="s">
        <v>134</v>
      </c>
      <c r="D112" s="52" t="s">
        <v>30</v>
      </c>
      <c r="E112" s="52" t="s">
        <v>26</v>
      </c>
      <c r="F112" s="52">
        <v>1976</v>
      </c>
      <c r="G112" s="52" t="s">
        <v>238</v>
      </c>
      <c r="H112" s="74" t="s">
        <v>40</v>
      </c>
      <c r="I112" s="23"/>
    </row>
    <row r="113" spans="1:9" ht="12.75">
      <c r="A113" s="52">
        <f t="shared" si="2"/>
        <v>96</v>
      </c>
      <c r="B113" s="23">
        <v>140</v>
      </c>
      <c r="C113" s="22" t="s">
        <v>220</v>
      </c>
      <c r="D113" s="23" t="s">
        <v>170</v>
      </c>
      <c r="E113" s="52" t="s">
        <v>41</v>
      </c>
      <c r="F113" s="52">
        <v>1975</v>
      </c>
      <c r="G113" s="52" t="s">
        <v>238</v>
      </c>
      <c r="H113" s="22" t="s">
        <v>221</v>
      </c>
      <c r="I113" s="23"/>
    </row>
    <row r="114" spans="1:9" ht="12.75">
      <c r="A114" s="52">
        <f t="shared" si="2"/>
        <v>97</v>
      </c>
      <c r="B114" s="52">
        <v>2</v>
      </c>
      <c r="C114" s="73" t="s">
        <v>136</v>
      </c>
      <c r="D114" s="52" t="s">
        <v>30</v>
      </c>
      <c r="E114" s="52" t="s">
        <v>27</v>
      </c>
      <c r="F114" s="52">
        <v>1971</v>
      </c>
      <c r="G114" s="52" t="s">
        <v>238</v>
      </c>
      <c r="H114" s="74" t="s">
        <v>61</v>
      </c>
      <c r="I114" s="23"/>
    </row>
    <row r="115" spans="1:9" ht="12.75">
      <c r="A115" s="52">
        <f aca="true" t="shared" si="3" ref="A115:A146">A114+1</f>
        <v>98</v>
      </c>
      <c r="B115" s="52">
        <v>76</v>
      </c>
      <c r="C115" s="73" t="s">
        <v>138</v>
      </c>
      <c r="D115" s="52" t="s">
        <v>30</v>
      </c>
      <c r="E115" s="52" t="s">
        <v>27</v>
      </c>
      <c r="F115" s="52">
        <v>1972</v>
      </c>
      <c r="G115" s="52" t="s">
        <v>238</v>
      </c>
      <c r="H115" s="74" t="s">
        <v>286</v>
      </c>
      <c r="I115" s="23"/>
    </row>
    <row r="116" spans="1:9" ht="12.75">
      <c r="A116" s="52">
        <f t="shared" si="3"/>
        <v>99</v>
      </c>
      <c r="B116" s="23">
        <v>158</v>
      </c>
      <c r="C116" s="22" t="s">
        <v>256</v>
      </c>
      <c r="D116" s="23" t="s">
        <v>30</v>
      </c>
      <c r="E116" s="23" t="s">
        <v>27</v>
      </c>
      <c r="F116" s="23">
        <v>1971</v>
      </c>
      <c r="G116" s="52" t="s">
        <v>238</v>
      </c>
      <c r="H116" s="22" t="s">
        <v>257</v>
      </c>
      <c r="I116" s="23"/>
    </row>
    <row r="117" spans="1:9" ht="12.75">
      <c r="A117" s="52">
        <f t="shared" si="3"/>
        <v>100</v>
      </c>
      <c r="B117" s="52">
        <v>77</v>
      </c>
      <c r="C117" s="73" t="s">
        <v>139</v>
      </c>
      <c r="D117" s="52" t="s">
        <v>30</v>
      </c>
      <c r="E117" s="52" t="s">
        <v>28</v>
      </c>
      <c r="F117" s="52">
        <v>1959</v>
      </c>
      <c r="G117" s="52"/>
      <c r="H117" s="74" t="s">
        <v>261</v>
      </c>
      <c r="I117" s="23"/>
    </row>
    <row r="118" spans="1:9" ht="12.75">
      <c r="A118" s="52">
        <f t="shared" si="3"/>
        <v>101</v>
      </c>
      <c r="B118" s="52">
        <v>78</v>
      </c>
      <c r="C118" s="73" t="s">
        <v>140</v>
      </c>
      <c r="D118" s="52" t="s">
        <v>30</v>
      </c>
      <c r="E118" s="52" t="s">
        <v>27</v>
      </c>
      <c r="F118" s="52">
        <v>1967</v>
      </c>
      <c r="G118" s="52" t="s">
        <v>238</v>
      </c>
      <c r="H118" s="74" t="s">
        <v>40</v>
      </c>
      <c r="I118" s="23"/>
    </row>
    <row r="119" spans="1:9" ht="12.75">
      <c r="A119" s="52">
        <f t="shared" si="3"/>
        <v>102</v>
      </c>
      <c r="B119" s="23">
        <v>139</v>
      </c>
      <c r="C119" s="22" t="s">
        <v>248</v>
      </c>
      <c r="D119" s="23" t="s">
        <v>30</v>
      </c>
      <c r="E119" s="52" t="s">
        <v>27</v>
      </c>
      <c r="F119" s="52">
        <v>1967</v>
      </c>
      <c r="G119" s="52" t="s">
        <v>238</v>
      </c>
      <c r="H119" s="22" t="s">
        <v>219</v>
      </c>
      <c r="I119" s="23"/>
    </row>
    <row r="120" spans="1:9" ht="12.75">
      <c r="A120" s="52">
        <f t="shared" si="3"/>
        <v>103</v>
      </c>
      <c r="B120" s="23">
        <v>166</v>
      </c>
      <c r="C120" s="22" t="s">
        <v>273</v>
      </c>
      <c r="D120" s="23" t="s">
        <v>30</v>
      </c>
      <c r="E120" s="23" t="s">
        <v>26</v>
      </c>
      <c r="F120" s="23">
        <v>1978</v>
      </c>
      <c r="G120" s="52" t="s">
        <v>238</v>
      </c>
      <c r="H120" s="74" t="s">
        <v>272</v>
      </c>
      <c r="I120" s="23"/>
    </row>
    <row r="121" spans="1:9" ht="12.75">
      <c r="A121" s="52">
        <f t="shared" si="3"/>
        <v>104</v>
      </c>
      <c r="B121" s="52">
        <v>10</v>
      </c>
      <c r="C121" s="73" t="s">
        <v>141</v>
      </c>
      <c r="D121" s="52" t="s">
        <v>170</v>
      </c>
      <c r="E121" s="52" t="s">
        <v>53</v>
      </c>
      <c r="F121" s="52">
        <v>1969</v>
      </c>
      <c r="G121" s="52" t="s">
        <v>238</v>
      </c>
      <c r="H121" s="74" t="s">
        <v>55</v>
      </c>
      <c r="I121" s="24"/>
    </row>
    <row r="122" spans="1:9" ht="12.75">
      <c r="A122" s="52">
        <f t="shared" si="3"/>
        <v>105</v>
      </c>
      <c r="B122" s="23">
        <v>159</v>
      </c>
      <c r="C122" s="22" t="s">
        <v>258</v>
      </c>
      <c r="D122" s="23" t="s">
        <v>30</v>
      </c>
      <c r="E122" s="23" t="s">
        <v>28</v>
      </c>
      <c r="F122" s="23">
        <v>1960</v>
      </c>
      <c r="G122" s="52" t="s">
        <v>238</v>
      </c>
      <c r="H122" s="22" t="s">
        <v>257</v>
      </c>
      <c r="I122" s="23"/>
    </row>
    <row r="123" spans="1:9" ht="12.75">
      <c r="A123" s="52">
        <f t="shared" si="3"/>
        <v>106</v>
      </c>
      <c r="B123" s="52">
        <v>79</v>
      </c>
      <c r="C123" s="73" t="s">
        <v>215</v>
      </c>
      <c r="D123" s="52" t="s">
        <v>30</v>
      </c>
      <c r="E123" s="52" t="s">
        <v>27</v>
      </c>
      <c r="F123" s="52">
        <v>1975</v>
      </c>
      <c r="G123" s="52" t="s">
        <v>238</v>
      </c>
      <c r="H123" s="74" t="s">
        <v>63</v>
      </c>
      <c r="I123" s="23"/>
    </row>
    <row r="124" spans="1:9" ht="12.75">
      <c r="A124" s="52">
        <f t="shared" si="3"/>
        <v>107</v>
      </c>
      <c r="B124" s="52">
        <v>120</v>
      </c>
      <c r="C124" s="73" t="s">
        <v>190</v>
      </c>
      <c r="D124" s="52" t="s">
        <v>30</v>
      </c>
      <c r="E124" s="52" t="s">
        <v>27</v>
      </c>
      <c r="F124" s="52">
        <v>1967</v>
      </c>
      <c r="G124" s="52" t="s">
        <v>238</v>
      </c>
      <c r="H124" s="74" t="s">
        <v>32</v>
      </c>
      <c r="I124" s="23"/>
    </row>
    <row r="125" spans="1:9" ht="12.75">
      <c r="A125" s="52">
        <f t="shared" si="3"/>
        <v>108</v>
      </c>
      <c r="B125" s="52">
        <v>111</v>
      </c>
      <c r="C125" s="73" t="s">
        <v>176</v>
      </c>
      <c r="D125" s="52" t="s">
        <v>30</v>
      </c>
      <c r="E125" s="52" t="s">
        <v>27</v>
      </c>
      <c r="F125" s="52">
        <v>1971</v>
      </c>
      <c r="G125" s="52" t="s">
        <v>238</v>
      </c>
      <c r="H125" s="74" t="s">
        <v>40</v>
      </c>
      <c r="I125" s="23"/>
    </row>
    <row r="126" spans="1:9" ht="12.75">
      <c r="A126" s="52">
        <f t="shared" si="3"/>
        <v>109</v>
      </c>
      <c r="B126" s="52">
        <v>80</v>
      </c>
      <c r="C126" s="73" t="s">
        <v>142</v>
      </c>
      <c r="D126" s="52" t="s">
        <v>30</v>
      </c>
      <c r="E126" s="52" t="s">
        <v>27</v>
      </c>
      <c r="F126" s="52">
        <v>1973</v>
      </c>
      <c r="G126" s="52" t="s">
        <v>238</v>
      </c>
      <c r="H126" s="74" t="s">
        <v>64</v>
      </c>
      <c r="I126" s="23"/>
    </row>
    <row r="127" spans="1:9" ht="12.75">
      <c r="A127" s="52">
        <f t="shared" si="3"/>
        <v>110</v>
      </c>
      <c r="B127" s="52">
        <v>81</v>
      </c>
      <c r="C127" s="73" t="s">
        <v>143</v>
      </c>
      <c r="D127" s="52" t="s">
        <v>30</v>
      </c>
      <c r="E127" s="52" t="s">
        <v>28</v>
      </c>
      <c r="F127" s="52">
        <v>1959</v>
      </c>
      <c r="G127" s="52" t="s">
        <v>238</v>
      </c>
      <c r="H127" s="74" t="s">
        <v>33</v>
      </c>
      <c r="I127" s="23"/>
    </row>
    <row r="128" spans="1:9" ht="12.75">
      <c r="A128" s="52">
        <f t="shared" si="3"/>
        <v>111</v>
      </c>
      <c r="B128" s="52">
        <v>82</v>
      </c>
      <c r="C128" s="73" t="s">
        <v>144</v>
      </c>
      <c r="D128" s="52" t="s">
        <v>30</v>
      </c>
      <c r="E128" s="52" t="s">
        <v>29</v>
      </c>
      <c r="F128" s="52">
        <v>1954</v>
      </c>
      <c r="G128" s="52" t="s">
        <v>238</v>
      </c>
      <c r="H128" s="74" t="s">
        <v>65</v>
      </c>
      <c r="I128" s="23"/>
    </row>
    <row r="129" spans="1:9" ht="12.75">
      <c r="A129" s="52">
        <f t="shared" si="3"/>
        <v>112</v>
      </c>
      <c r="B129" s="23">
        <v>152</v>
      </c>
      <c r="C129" s="22" t="s">
        <v>239</v>
      </c>
      <c r="D129" s="23" t="s">
        <v>30</v>
      </c>
      <c r="E129" s="23" t="s">
        <v>27</v>
      </c>
      <c r="F129" s="23">
        <v>1974</v>
      </c>
      <c r="G129" s="52" t="s">
        <v>238</v>
      </c>
      <c r="H129" s="22" t="s">
        <v>32</v>
      </c>
      <c r="I129" s="23"/>
    </row>
    <row r="130" spans="1:9" ht="12.75">
      <c r="A130" s="52">
        <f t="shared" si="3"/>
        <v>113</v>
      </c>
      <c r="B130" s="52">
        <v>86</v>
      </c>
      <c r="C130" s="73" t="s">
        <v>303</v>
      </c>
      <c r="D130" s="52" t="s">
        <v>30</v>
      </c>
      <c r="E130" s="52" t="s">
        <v>26</v>
      </c>
      <c r="F130" s="52">
        <v>1988</v>
      </c>
      <c r="G130" s="52"/>
      <c r="H130" s="74" t="s">
        <v>46</v>
      </c>
      <c r="I130" s="23"/>
    </row>
    <row r="131" spans="1:9" ht="12.75">
      <c r="A131" s="52">
        <f t="shared" si="3"/>
        <v>114</v>
      </c>
      <c r="B131" s="52">
        <v>12</v>
      </c>
      <c r="C131" s="73" t="s">
        <v>146</v>
      </c>
      <c r="D131" s="52" t="s">
        <v>170</v>
      </c>
      <c r="E131" s="52" t="s">
        <v>41</v>
      </c>
      <c r="F131" s="52">
        <v>1971</v>
      </c>
      <c r="G131" s="52" t="s">
        <v>238</v>
      </c>
      <c r="H131" s="74" t="s">
        <v>208</v>
      </c>
      <c r="I131" s="23"/>
    </row>
    <row r="132" spans="1:9" ht="12.75">
      <c r="A132" s="52">
        <f t="shared" si="3"/>
        <v>115</v>
      </c>
      <c r="B132" s="52">
        <v>84</v>
      </c>
      <c r="C132" s="73" t="s">
        <v>237</v>
      </c>
      <c r="D132" s="52" t="s">
        <v>30</v>
      </c>
      <c r="E132" s="52" t="s">
        <v>28</v>
      </c>
      <c r="F132" s="52">
        <v>1960</v>
      </c>
      <c r="G132" s="82" t="s">
        <v>238</v>
      </c>
      <c r="H132" s="74" t="s">
        <v>66</v>
      </c>
      <c r="I132" s="23"/>
    </row>
    <row r="133" spans="1:9" ht="12.75">
      <c r="A133" s="52">
        <f t="shared" si="3"/>
        <v>116</v>
      </c>
      <c r="B133" s="52">
        <v>171</v>
      </c>
      <c r="C133" s="73" t="s">
        <v>230</v>
      </c>
      <c r="D133" s="52" t="s">
        <v>30</v>
      </c>
      <c r="E133" s="52" t="s">
        <v>28</v>
      </c>
      <c r="F133" s="52">
        <v>1962</v>
      </c>
      <c r="G133" s="52" t="s">
        <v>238</v>
      </c>
      <c r="H133" s="74" t="s">
        <v>48</v>
      </c>
      <c r="I133" s="23"/>
    </row>
    <row r="134" spans="1:9" ht="12.75">
      <c r="A134" s="52">
        <f t="shared" si="3"/>
        <v>117</v>
      </c>
      <c r="B134" s="52">
        <v>86</v>
      </c>
      <c r="C134" s="73" t="s">
        <v>303</v>
      </c>
      <c r="D134" s="52" t="s">
        <v>30</v>
      </c>
      <c r="E134" s="52" t="s">
        <v>26</v>
      </c>
      <c r="F134" s="52">
        <v>1988</v>
      </c>
      <c r="G134" s="52"/>
      <c r="H134" s="74" t="s">
        <v>46</v>
      </c>
      <c r="I134" s="23"/>
    </row>
    <row r="135" spans="1:9" ht="12.75">
      <c r="A135" s="52">
        <f t="shared" si="3"/>
        <v>118</v>
      </c>
      <c r="B135" s="23">
        <v>163</v>
      </c>
      <c r="C135" s="22" t="s">
        <v>270</v>
      </c>
      <c r="D135" s="23" t="s">
        <v>30</v>
      </c>
      <c r="E135" s="23" t="s">
        <v>29</v>
      </c>
      <c r="F135" s="23">
        <v>1954</v>
      </c>
      <c r="G135" s="52" t="s">
        <v>238</v>
      </c>
      <c r="H135" s="22"/>
      <c r="I135" s="23"/>
    </row>
    <row r="136" spans="1:9" ht="12.75">
      <c r="A136" s="52">
        <f t="shared" si="3"/>
        <v>119</v>
      </c>
      <c r="B136" s="52">
        <v>121</v>
      </c>
      <c r="C136" s="73" t="s">
        <v>191</v>
      </c>
      <c r="D136" s="52" t="s">
        <v>30</v>
      </c>
      <c r="E136" s="52" t="s">
        <v>27</v>
      </c>
      <c r="F136" s="52">
        <v>1968</v>
      </c>
      <c r="G136" s="52" t="s">
        <v>238</v>
      </c>
      <c r="H136" s="74" t="s">
        <v>40</v>
      </c>
      <c r="I136" s="23"/>
    </row>
    <row r="137" spans="1:9" ht="12.75">
      <c r="A137" s="52">
        <f t="shared" si="3"/>
        <v>120</v>
      </c>
      <c r="B137" s="52">
        <v>4</v>
      </c>
      <c r="C137" s="73" t="s">
        <v>147</v>
      </c>
      <c r="D137" s="52" t="s">
        <v>30</v>
      </c>
      <c r="E137" s="52" t="s">
        <v>27</v>
      </c>
      <c r="F137" s="52">
        <v>1974</v>
      </c>
      <c r="G137" s="52" t="s">
        <v>238</v>
      </c>
      <c r="H137" s="74" t="s">
        <v>32</v>
      </c>
      <c r="I137" s="23"/>
    </row>
    <row r="138" spans="1:9" ht="12.75">
      <c r="A138" s="52">
        <f t="shared" si="3"/>
        <v>121</v>
      </c>
      <c r="B138" s="52">
        <v>125</v>
      </c>
      <c r="C138" s="73" t="s">
        <v>296</v>
      </c>
      <c r="D138" s="52" t="s">
        <v>30</v>
      </c>
      <c r="E138" s="52" t="s">
        <v>29</v>
      </c>
      <c r="F138" s="52">
        <v>1953</v>
      </c>
      <c r="G138" s="52" t="s">
        <v>238</v>
      </c>
      <c r="H138" s="74" t="s">
        <v>272</v>
      </c>
      <c r="I138" s="23"/>
    </row>
    <row r="139" spans="1:9" ht="12.75">
      <c r="A139" s="52">
        <f t="shared" si="3"/>
        <v>122</v>
      </c>
      <c r="B139" s="52">
        <v>87</v>
      </c>
      <c r="C139" s="73" t="s">
        <v>148</v>
      </c>
      <c r="D139" s="52" t="s">
        <v>30</v>
      </c>
      <c r="E139" s="52" t="s">
        <v>26</v>
      </c>
      <c r="F139" s="52">
        <v>1977</v>
      </c>
      <c r="G139" s="52" t="s">
        <v>238</v>
      </c>
      <c r="H139" s="74" t="s">
        <v>67</v>
      </c>
      <c r="I139" s="23"/>
    </row>
    <row r="140" spans="1:9" ht="12.75">
      <c r="A140" s="52">
        <f t="shared" si="3"/>
        <v>123</v>
      </c>
      <c r="B140" s="23">
        <v>155</v>
      </c>
      <c r="C140" s="22" t="s">
        <v>251</v>
      </c>
      <c r="D140" s="23" t="s">
        <v>30</v>
      </c>
      <c r="E140" s="23" t="s">
        <v>27</v>
      </c>
      <c r="F140" s="23">
        <v>1972</v>
      </c>
      <c r="G140" s="52" t="s">
        <v>238</v>
      </c>
      <c r="H140" s="22" t="s">
        <v>252</v>
      </c>
      <c r="I140" s="23"/>
    </row>
    <row r="141" spans="1:9" ht="12.75">
      <c r="A141" s="52">
        <f t="shared" si="3"/>
        <v>124</v>
      </c>
      <c r="B141" s="52">
        <v>6</v>
      </c>
      <c r="C141" s="73" t="s">
        <v>149</v>
      </c>
      <c r="D141" s="52" t="s">
        <v>30</v>
      </c>
      <c r="E141" s="52" t="s">
        <v>28</v>
      </c>
      <c r="F141" s="52">
        <v>1957</v>
      </c>
      <c r="G141" s="52" t="s">
        <v>238</v>
      </c>
      <c r="H141" s="74" t="s">
        <v>55</v>
      </c>
      <c r="I141" s="23"/>
    </row>
    <row r="142" spans="1:9" ht="12.75">
      <c r="A142" s="52">
        <f t="shared" si="3"/>
        <v>125</v>
      </c>
      <c r="B142" s="52">
        <v>88</v>
      </c>
      <c r="C142" s="73" t="s">
        <v>150</v>
      </c>
      <c r="D142" s="52" t="s">
        <v>30</v>
      </c>
      <c r="E142" s="52" t="s">
        <v>29</v>
      </c>
      <c r="F142" s="52">
        <v>1954</v>
      </c>
      <c r="G142" s="52" t="s">
        <v>238</v>
      </c>
      <c r="H142" s="74" t="s">
        <v>68</v>
      </c>
      <c r="I142" s="23"/>
    </row>
    <row r="143" spans="1:9" ht="12.75">
      <c r="A143" s="52">
        <f t="shared" si="3"/>
        <v>126</v>
      </c>
      <c r="B143" s="52">
        <v>89</v>
      </c>
      <c r="C143" s="73" t="s">
        <v>151</v>
      </c>
      <c r="D143" s="52" t="s">
        <v>30</v>
      </c>
      <c r="E143" s="52" t="s">
        <v>28</v>
      </c>
      <c r="F143" s="52">
        <v>1962</v>
      </c>
      <c r="G143" s="52" t="s">
        <v>238</v>
      </c>
      <c r="H143" s="74" t="s">
        <v>48</v>
      </c>
      <c r="I143" s="23"/>
    </row>
    <row r="144" spans="1:9" ht="12.75">
      <c r="A144" s="52">
        <f t="shared" si="3"/>
        <v>127</v>
      </c>
      <c r="B144" s="52">
        <v>90</v>
      </c>
      <c r="C144" s="73" t="s">
        <v>152</v>
      </c>
      <c r="D144" s="52" t="s">
        <v>30</v>
      </c>
      <c r="E144" s="52" t="s">
        <v>28</v>
      </c>
      <c r="F144" s="52">
        <v>1968</v>
      </c>
      <c r="G144" s="52" t="s">
        <v>238</v>
      </c>
      <c r="H144" s="74" t="s">
        <v>59</v>
      </c>
      <c r="I144" s="23"/>
    </row>
    <row r="145" spans="1:9" ht="12.75">
      <c r="A145" s="52">
        <f t="shared" si="3"/>
        <v>128</v>
      </c>
      <c r="B145" s="52">
        <v>91</v>
      </c>
      <c r="C145" s="73" t="s">
        <v>153</v>
      </c>
      <c r="D145" s="52" t="s">
        <v>170</v>
      </c>
      <c r="E145" s="52" t="s">
        <v>53</v>
      </c>
      <c r="F145" s="52">
        <v>1968</v>
      </c>
      <c r="G145" s="52" t="s">
        <v>238</v>
      </c>
      <c r="H145" s="74" t="s">
        <v>69</v>
      </c>
      <c r="I145" s="23"/>
    </row>
    <row r="146" spans="1:9" ht="12.75">
      <c r="A146" s="52">
        <f t="shared" si="3"/>
        <v>129</v>
      </c>
      <c r="B146" s="52">
        <v>94</v>
      </c>
      <c r="C146" s="73" t="s">
        <v>232</v>
      </c>
      <c r="D146" s="52" t="s">
        <v>30</v>
      </c>
      <c r="E146" s="52" t="s">
        <v>26</v>
      </c>
      <c r="F146" s="52">
        <v>1984</v>
      </c>
      <c r="G146" s="52" t="s">
        <v>238</v>
      </c>
      <c r="H146" s="74" t="s">
        <v>233</v>
      </c>
      <c r="I146" s="23"/>
    </row>
    <row r="147" spans="1:9" ht="12.75">
      <c r="A147" s="52">
        <f aca="true" t="shared" si="4" ref="A147:A164">A146+1</f>
        <v>130</v>
      </c>
      <c r="B147" s="52">
        <v>92</v>
      </c>
      <c r="C147" s="73" t="s">
        <v>154</v>
      </c>
      <c r="D147" s="52" t="s">
        <v>30</v>
      </c>
      <c r="E147" s="52" t="s">
        <v>29</v>
      </c>
      <c r="F147" s="52">
        <v>1947</v>
      </c>
      <c r="G147" s="52" t="s">
        <v>238</v>
      </c>
      <c r="H147" s="74" t="s">
        <v>233</v>
      </c>
      <c r="I147" s="23"/>
    </row>
    <row r="148" spans="1:9" ht="12.75">
      <c r="A148" s="52">
        <f t="shared" si="4"/>
        <v>131</v>
      </c>
      <c r="B148" s="52">
        <v>97</v>
      </c>
      <c r="C148" s="73" t="s">
        <v>158</v>
      </c>
      <c r="D148" s="52" t="s">
        <v>30</v>
      </c>
      <c r="E148" s="52" t="s">
        <v>26</v>
      </c>
      <c r="F148" s="52">
        <v>1992</v>
      </c>
      <c r="G148" s="52" t="s">
        <v>238</v>
      </c>
      <c r="H148" s="74" t="s">
        <v>233</v>
      </c>
      <c r="I148" s="23"/>
    </row>
    <row r="149" spans="1:9" ht="12.75">
      <c r="A149" s="52">
        <f t="shared" si="4"/>
        <v>132</v>
      </c>
      <c r="B149" s="52">
        <v>95</v>
      </c>
      <c r="C149" s="73" t="s">
        <v>156</v>
      </c>
      <c r="D149" s="52" t="s">
        <v>30</v>
      </c>
      <c r="E149" s="52" t="s">
        <v>26</v>
      </c>
      <c r="F149" s="52">
        <v>1988</v>
      </c>
      <c r="G149" s="52" t="s">
        <v>238</v>
      </c>
      <c r="H149" s="74" t="s">
        <v>70</v>
      </c>
      <c r="I149" s="23"/>
    </row>
    <row r="150" spans="1:9" ht="12.75">
      <c r="A150" s="52">
        <f t="shared" si="4"/>
        <v>133</v>
      </c>
      <c r="B150" s="52">
        <v>96</v>
      </c>
      <c r="C150" s="73" t="s">
        <v>157</v>
      </c>
      <c r="D150" s="52" t="s">
        <v>30</v>
      </c>
      <c r="E150" s="52" t="s">
        <v>26</v>
      </c>
      <c r="F150" s="52">
        <v>1991</v>
      </c>
      <c r="G150" s="52" t="s">
        <v>238</v>
      </c>
      <c r="H150" s="74" t="s">
        <v>70</v>
      </c>
      <c r="I150" s="23"/>
    </row>
    <row r="151" spans="1:9" ht="12.75">
      <c r="A151" s="52">
        <f t="shared" si="4"/>
        <v>134</v>
      </c>
      <c r="B151" s="78">
        <v>98</v>
      </c>
      <c r="C151" s="79" t="s">
        <v>159</v>
      </c>
      <c r="D151" s="78" t="s">
        <v>30</v>
      </c>
      <c r="E151" s="78" t="s">
        <v>28</v>
      </c>
      <c r="F151" s="78">
        <v>1965</v>
      </c>
      <c r="G151" s="52" t="s">
        <v>238</v>
      </c>
      <c r="H151" s="74" t="s">
        <v>247</v>
      </c>
      <c r="I151" s="81"/>
    </row>
    <row r="152" spans="1:9" ht="12.75">
      <c r="A152" s="52">
        <f t="shared" si="4"/>
        <v>135</v>
      </c>
      <c r="B152" s="52">
        <v>112</v>
      </c>
      <c r="C152" s="73" t="s">
        <v>160</v>
      </c>
      <c r="D152" s="52" t="s">
        <v>30</v>
      </c>
      <c r="E152" s="52" t="s">
        <v>27</v>
      </c>
      <c r="F152" s="52">
        <v>1969</v>
      </c>
      <c r="G152" s="52" t="s">
        <v>238</v>
      </c>
      <c r="H152" s="80" t="s">
        <v>40</v>
      </c>
      <c r="I152" s="24"/>
    </row>
    <row r="153" spans="1:9" ht="12.75">
      <c r="A153" s="52">
        <f t="shared" si="4"/>
        <v>136</v>
      </c>
      <c r="B153" s="52">
        <v>126</v>
      </c>
      <c r="C153" s="73" t="s">
        <v>196</v>
      </c>
      <c r="D153" s="52" t="s">
        <v>30</v>
      </c>
      <c r="E153" s="52" t="s">
        <v>26</v>
      </c>
      <c r="F153" s="52">
        <v>1978</v>
      </c>
      <c r="G153" s="52" t="s">
        <v>238</v>
      </c>
      <c r="H153" s="74" t="s">
        <v>31</v>
      </c>
      <c r="I153" s="23"/>
    </row>
    <row r="154" spans="1:9" ht="12.75">
      <c r="A154" s="52">
        <f t="shared" si="4"/>
        <v>137</v>
      </c>
      <c r="B154" s="52">
        <v>129</v>
      </c>
      <c r="C154" s="73" t="s">
        <v>199</v>
      </c>
      <c r="D154" s="52" t="s">
        <v>30</v>
      </c>
      <c r="E154" s="52" t="s">
        <v>28</v>
      </c>
      <c r="F154" s="52">
        <v>1960</v>
      </c>
      <c r="G154" s="52" t="s">
        <v>238</v>
      </c>
      <c r="H154" s="74" t="s">
        <v>31</v>
      </c>
      <c r="I154" s="23"/>
    </row>
    <row r="155" spans="1:9" ht="12.75">
      <c r="A155" s="52">
        <f t="shared" si="4"/>
        <v>138</v>
      </c>
      <c r="B155" s="23">
        <v>174</v>
      </c>
      <c r="C155" s="22" t="s">
        <v>290</v>
      </c>
      <c r="D155" s="23" t="s">
        <v>30</v>
      </c>
      <c r="E155" s="23" t="s">
        <v>28</v>
      </c>
      <c r="F155" s="23">
        <v>1957</v>
      </c>
      <c r="G155" s="52" t="s">
        <v>238</v>
      </c>
      <c r="H155" s="22" t="s">
        <v>55</v>
      </c>
      <c r="I155" s="23"/>
    </row>
    <row r="156" spans="1:9" ht="12.75">
      <c r="A156" s="52">
        <f t="shared" si="4"/>
        <v>139</v>
      </c>
      <c r="B156" s="52">
        <v>113</v>
      </c>
      <c r="C156" s="73" t="s">
        <v>161</v>
      </c>
      <c r="D156" s="52" t="s">
        <v>30</v>
      </c>
      <c r="E156" s="52" t="s">
        <v>27</v>
      </c>
      <c r="F156" s="52">
        <v>1968</v>
      </c>
      <c r="G156" s="82" t="s">
        <v>238</v>
      </c>
      <c r="H156" s="74" t="s">
        <v>72</v>
      </c>
      <c r="I156" s="23"/>
    </row>
    <row r="157" spans="1:9" ht="12.75">
      <c r="A157" s="52">
        <f t="shared" si="4"/>
        <v>140</v>
      </c>
      <c r="B157" s="52">
        <v>102</v>
      </c>
      <c r="C157" s="73" t="s">
        <v>163</v>
      </c>
      <c r="D157" s="52" t="s">
        <v>170</v>
      </c>
      <c r="E157" s="52" t="s">
        <v>53</v>
      </c>
      <c r="F157" s="52">
        <v>1957</v>
      </c>
      <c r="G157" s="52" t="s">
        <v>238</v>
      </c>
      <c r="H157" s="74" t="s">
        <v>73</v>
      </c>
      <c r="I157" s="23"/>
    </row>
    <row r="158" spans="1:9" ht="12.75">
      <c r="A158" s="52">
        <f t="shared" si="4"/>
        <v>141</v>
      </c>
      <c r="B158" s="52">
        <v>101</v>
      </c>
      <c r="C158" s="73" t="s">
        <v>162</v>
      </c>
      <c r="D158" s="52" t="s">
        <v>30</v>
      </c>
      <c r="E158" s="52" t="s">
        <v>29</v>
      </c>
      <c r="F158" s="52">
        <v>1955</v>
      </c>
      <c r="G158" s="52" t="s">
        <v>238</v>
      </c>
      <c r="H158" s="74" t="s">
        <v>73</v>
      </c>
      <c r="I158" s="23"/>
    </row>
    <row r="159" spans="1:9" ht="12.75">
      <c r="A159" s="52">
        <f t="shared" si="4"/>
        <v>142</v>
      </c>
      <c r="B159" s="52">
        <v>103</v>
      </c>
      <c r="C159" s="73" t="s">
        <v>164</v>
      </c>
      <c r="D159" s="52" t="s">
        <v>30</v>
      </c>
      <c r="E159" s="52" t="s">
        <v>27</v>
      </c>
      <c r="F159" s="52">
        <v>1972</v>
      </c>
      <c r="G159" s="82" t="s">
        <v>238</v>
      </c>
      <c r="H159" s="74" t="s">
        <v>38</v>
      </c>
      <c r="I159" s="23"/>
    </row>
    <row r="160" spans="1:9" ht="12.75">
      <c r="A160" s="52">
        <f t="shared" si="4"/>
        <v>143</v>
      </c>
      <c r="B160" s="52">
        <v>117</v>
      </c>
      <c r="C160" s="73" t="s">
        <v>185</v>
      </c>
      <c r="D160" s="52" t="s">
        <v>170</v>
      </c>
      <c r="E160" s="52" t="s">
        <v>41</v>
      </c>
      <c r="F160" s="52">
        <v>1975</v>
      </c>
      <c r="G160" s="52" t="s">
        <v>238</v>
      </c>
      <c r="H160" s="74" t="s">
        <v>40</v>
      </c>
      <c r="I160" s="23"/>
    </row>
    <row r="161" spans="1:9" ht="12.75">
      <c r="A161" s="52">
        <f t="shared" si="4"/>
        <v>144</v>
      </c>
      <c r="B161" s="52">
        <v>114</v>
      </c>
      <c r="C161" s="73" t="s">
        <v>180</v>
      </c>
      <c r="D161" s="52" t="s">
        <v>30</v>
      </c>
      <c r="E161" s="52" t="s">
        <v>28</v>
      </c>
      <c r="F161" s="52">
        <v>1963</v>
      </c>
      <c r="G161" s="52" t="s">
        <v>238</v>
      </c>
      <c r="H161" s="74" t="s">
        <v>181</v>
      </c>
      <c r="I161" s="23"/>
    </row>
    <row r="162" spans="1:9" ht="12.75">
      <c r="A162" s="52">
        <f t="shared" si="4"/>
        <v>145</v>
      </c>
      <c r="B162" s="52">
        <v>104</v>
      </c>
      <c r="C162" s="73" t="s">
        <v>165</v>
      </c>
      <c r="D162" s="52" t="s">
        <v>30</v>
      </c>
      <c r="E162" s="52" t="s">
        <v>26</v>
      </c>
      <c r="F162" s="52">
        <v>1990</v>
      </c>
      <c r="G162" s="52" t="s">
        <v>238</v>
      </c>
      <c r="H162" s="74" t="s">
        <v>282</v>
      </c>
      <c r="I162" s="23"/>
    </row>
    <row r="163" spans="1:9" ht="12.75">
      <c r="A163" s="52">
        <f t="shared" si="4"/>
        <v>146</v>
      </c>
      <c r="B163" s="52">
        <v>131</v>
      </c>
      <c r="C163" s="73" t="s">
        <v>200</v>
      </c>
      <c r="D163" s="52" t="s">
        <v>30</v>
      </c>
      <c r="E163" s="52" t="s">
        <v>27</v>
      </c>
      <c r="F163" s="52">
        <v>1972</v>
      </c>
      <c r="G163" s="52" t="s">
        <v>238</v>
      </c>
      <c r="H163" s="74" t="s">
        <v>259</v>
      </c>
      <c r="I163" s="23"/>
    </row>
    <row r="164" spans="1:9" ht="12.75">
      <c r="A164" s="52">
        <f t="shared" si="4"/>
        <v>147</v>
      </c>
      <c r="B164" s="52">
        <v>5</v>
      </c>
      <c r="C164" s="73" t="s">
        <v>167</v>
      </c>
      <c r="D164" s="52" t="s">
        <v>30</v>
      </c>
      <c r="E164" s="52" t="s">
        <v>27</v>
      </c>
      <c r="F164" s="52">
        <v>1967</v>
      </c>
      <c r="G164" s="52" t="s">
        <v>238</v>
      </c>
      <c r="H164" s="74" t="s">
        <v>74</v>
      </c>
      <c r="I164" s="23"/>
    </row>
    <row r="165" spans="1:9" ht="12.75">
      <c r="A165" s="52"/>
      <c r="B165" s="23"/>
      <c r="C165" s="22"/>
      <c r="D165" s="23"/>
      <c r="E165" s="23"/>
      <c r="F165" s="23"/>
      <c r="G165" s="52"/>
      <c r="H165" s="22"/>
      <c r="I165" s="23"/>
    </row>
    <row r="166" spans="1:9" ht="12.75">
      <c r="A166" s="52"/>
      <c r="B166" s="23"/>
      <c r="C166" s="86" t="s">
        <v>291</v>
      </c>
      <c r="D166" s="23"/>
      <c r="E166" s="23"/>
      <c r="F166" s="23"/>
      <c r="G166" s="52"/>
      <c r="H166" s="22"/>
      <c r="I166" s="23"/>
    </row>
    <row r="167" spans="1:9" ht="12.75">
      <c r="A167" s="52"/>
      <c r="B167" s="23"/>
      <c r="C167" s="22"/>
      <c r="D167" s="23"/>
      <c r="E167" s="23"/>
      <c r="F167" s="23"/>
      <c r="G167" s="52"/>
      <c r="H167" s="22"/>
      <c r="I167" s="23"/>
    </row>
    <row r="168" spans="1:9" ht="12.75">
      <c r="A168" s="52">
        <v>1</v>
      </c>
      <c r="B168" s="52">
        <v>8</v>
      </c>
      <c r="C168" s="73" t="s">
        <v>122</v>
      </c>
      <c r="D168" s="52" t="s">
        <v>30</v>
      </c>
      <c r="E168" s="52" t="s">
        <v>27</v>
      </c>
      <c r="F168" s="52">
        <v>1972</v>
      </c>
      <c r="G168" s="52"/>
      <c r="H168" s="74" t="s">
        <v>57</v>
      </c>
      <c r="I168" s="24"/>
    </row>
    <row r="169" spans="1:9" ht="12.75">
      <c r="A169" s="52">
        <f aca="true" t="shared" si="5" ref="A169:A186">A168+1</f>
        <v>2</v>
      </c>
      <c r="B169" s="52">
        <v>9</v>
      </c>
      <c r="C169" s="73" t="s">
        <v>292</v>
      </c>
      <c r="D169" s="52" t="s">
        <v>30</v>
      </c>
      <c r="E169" s="52" t="s">
        <v>26</v>
      </c>
      <c r="F169" s="52">
        <v>1979</v>
      </c>
      <c r="G169" s="52"/>
      <c r="H169" s="74" t="s">
        <v>207</v>
      </c>
      <c r="I169" s="23"/>
    </row>
    <row r="170" spans="1:9" ht="12.75">
      <c r="A170" s="52">
        <f t="shared" si="5"/>
        <v>3</v>
      </c>
      <c r="B170" s="52">
        <v>19</v>
      </c>
      <c r="C170" s="73" t="s">
        <v>82</v>
      </c>
      <c r="D170" s="52" t="s">
        <v>30</v>
      </c>
      <c r="E170" s="52" t="s">
        <v>27</v>
      </c>
      <c r="F170" s="52">
        <v>1972</v>
      </c>
      <c r="G170" s="52"/>
      <c r="H170" s="74" t="s">
        <v>36</v>
      </c>
      <c r="I170" s="23"/>
    </row>
    <row r="171" spans="1:9" ht="12.75">
      <c r="A171" s="52">
        <f t="shared" si="5"/>
        <v>4</v>
      </c>
      <c r="B171" s="52">
        <v>36</v>
      </c>
      <c r="C171" s="73" t="s">
        <v>96</v>
      </c>
      <c r="D171" s="52" t="s">
        <v>30</v>
      </c>
      <c r="E171" s="52" t="s">
        <v>27</v>
      </c>
      <c r="F171" s="52">
        <v>1975</v>
      </c>
      <c r="G171" s="52"/>
      <c r="H171" s="74" t="s">
        <v>48</v>
      </c>
      <c r="I171" s="23"/>
    </row>
    <row r="172" spans="1:9" ht="12.75">
      <c r="A172" s="52">
        <f t="shared" si="5"/>
        <v>5</v>
      </c>
      <c r="B172" s="52">
        <v>52</v>
      </c>
      <c r="C172" s="73" t="s">
        <v>113</v>
      </c>
      <c r="D172" s="52" t="s">
        <v>30</v>
      </c>
      <c r="E172" s="52" t="s">
        <v>28</v>
      </c>
      <c r="F172" s="52">
        <v>1957</v>
      </c>
      <c r="G172" s="52"/>
      <c r="H172" s="74" t="s">
        <v>56</v>
      </c>
      <c r="I172" s="23"/>
    </row>
    <row r="173" spans="1:9" ht="12.75">
      <c r="A173" s="52">
        <f t="shared" si="5"/>
        <v>6</v>
      </c>
      <c r="B173" s="52">
        <v>55</v>
      </c>
      <c r="C173" s="73" t="s">
        <v>118</v>
      </c>
      <c r="D173" s="52" t="s">
        <v>30</v>
      </c>
      <c r="E173" s="52" t="s">
        <v>27</v>
      </c>
      <c r="F173" s="52">
        <v>1969</v>
      </c>
      <c r="G173" s="52"/>
      <c r="H173" s="74" t="s">
        <v>56</v>
      </c>
      <c r="I173" s="23"/>
    </row>
    <row r="174" spans="1:9" ht="12.75">
      <c r="A174" s="52">
        <f t="shared" si="5"/>
        <v>7</v>
      </c>
      <c r="B174" s="52">
        <v>56</v>
      </c>
      <c r="C174" s="73" t="s">
        <v>119</v>
      </c>
      <c r="D174" s="52" t="s">
        <v>30</v>
      </c>
      <c r="E174" s="52" t="s">
        <v>28</v>
      </c>
      <c r="F174" s="52">
        <v>1957</v>
      </c>
      <c r="G174" s="52"/>
      <c r="H174" s="74" t="s">
        <v>56</v>
      </c>
      <c r="I174" s="24"/>
    </row>
    <row r="175" spans="1:9" ht="12.75">
      <c r="A175" s="52">
        <f t="shared" si="5"/>
        <v>8</v>
      </c>
      <c r="B175" s="52">
        <v>57</v>
      </c>
      <c r="C175" s="73" t="s">
        <v>120</v>
      </c>
      <c r="D175" s="52" t="s">
        <v>30</v>
      </c>
      <c r="E175" s="52" t="s">
        <v>28</v>
      </c>
      <c r="F175" s="52">
        <v>1959</v>
      </c>
      <c r="G175" s="52"/>
      <c r="H175" s="74" t="s">
        <v>56</v>
      </c>
      <c r="I175" s="23"/>
    </row>
    <row r="176" spans="1:9" ht="12.75">
      <c r="A176" s="52">
        <f t="shared" si="5"/>
        <v>9</v>
      </c>
      <c r="B176" s="52">
        <v>74</v>
      </c>
      <c r="C176" s="73" t="s">
        <v>135</v>
      </c>
      <c r="D176" s="52" t="s">
        <v>30</v>
      </c>
      <c r="E176" s="52" t="s">
        <v>27</v>
      </c>
      <c r="F176" s="52">
        <v>1972</v>
      </c>
      <c r="G176" s="52"/>
      <c r="H176" s="74" t="s">
        <v>48</v>
      </c>
      <c r="I176" s="23"/>
    </row>
    <row r="177" spans="1:9" ht="12.75">
      <c r="A177" s="52">
        <f t="shared" si="5"/>
        <v>10</v>
      </c>
      <c r="B177" s="52">
        <v>75</v>
      </c>
      <c r="C177" s="73" t="s">
        <v>137</v>
      </c>
      <c r="D177" s="52" t="s">
        <v>30</v>
      </c>
      <c r="E177" s="52" t="s">
        <v>27</v>
      </c>
      <c r="F177" s="52">
        <v>1970</v>
      </c>
      <c r="G177" s="52"/>
      <c r="H177" s="74" t="s">
        <v>62</v>
      </c>
      <c r="I177" s="23"/>
    </row>
    <row r="178" spans="1:9" ht="12.75">
      <c r="A178" s="52">
        <f t="shared" si="5"/>
        <v>11</v>
      </c>
      <c r="B178" s="52">
        <v>83</v>
      </c>
      <c r="C178" s="73" t="s">
        <v>145</v>
      </c>
      <c r="D178" s="52" t="s">
        <v>30</v>
      </c>
      <c r="E178" s="52" t="s">
        <v>28</v>
      </c>
      <c r="F178" s="52">
        <v>1962</v>
      </c>
      <c r="G178" s="52"/>
      <c r="H178" s="74" t="s">
        <v>195</v>
      </c>
      <c r="I178" s="24"/>
    </row>
    <row r="179" spans="1:9" ht="12.75">
      <c r="A179" s="52">
        <f t="shared" si="5"/>
        <v>12</v>
      </c>
      <c r="B179" s="52">
        <v>93</v>
      </c>
      <c r="C179" s="73" t="s">
        <v>155</v>
      </c>
      <c r="D179" s="52" t="s">
        <v>30</v>
      </c>
      <c r="E179" s="52" t="s">
        <v>26</v>
      </c>
      <c r="F179" s="52">
        <v>1979</v>
      </c>
      <c r="G179" s="52"/>
      <c r="H179" s="74" t="s">
        <v>71</v>
      </c>
      <c r="I179" s="23"/>
    </row>
    <row r="180" spans="1:9" ht="12.75">
      <c r="A180" s="52">
        <f t="shared" si="5"/>
        <v>13</v>
      </c>
      <c r="B180" s="52">
        <v>110</v>
      </c>
      <c r="C180" s="73" t="s">
        <v>175</v>
      </c>
      <c r="D180" s="52" t="s">
        <v>30</v>
      </c>
      <c r="E180" s="52" t="s">
        <v>27</v>
      </c>
      <c r="F180" s="52">
        <v>1973</v>
      </c>
      <c r="G180" s="52"/>
      <c r="H180" s="74" t="s">
        <v>55</v>
      </c>
      <c r="I180" s="23"/>
    </row>
    <row r="181" spans="1:9" ht="12.75">
      <c r="A181" s="52">
        <f t="shared" si="5"/>
        <v>14</v>
      </c>
      <c r="B181" s="52">
        <v>116</v>
      </c>
      <c r="C181" s="73" t="s">
        <v>183</v>
      </c>
      <c r="D181" s="52" t="s">
        <v>30</v>
      </c>
      <c r="E181" s="52" t="s">
        <v>26</v>
      </c>
      <c r="F181" s="52">
        <v>1980</v>
      </c>
      <c r="G181" s="52"/>
      <c r="H181" s="74" t="s">
        <v>184</v>
      </c>
      <c r="I181" s="23"/>
    </row>
    <row r="182" spans="1:9" ht="12.75">
      <c r="A182" s="52">
        <f t="shared" si="5"/>
        <v>15</v>
      </c>
      <c r="B182" s="52">
        <v>119</v>
      </c>
      <c r="C182" s="73" t="s">
        <v>188</v>
      </c>
      <c r="D182" s="52" t="s">
        <v>30</v>
      </c>
      <c r="E182" s="52" t="s">
        <v>27</v>
      </c>
      <c r="F182" s="52">
        <v>1971</v>
      </c>
      <c r="G182" s="52"/>
      <c r="H182" s="74" t="s">
        <v>189</v>
      </c>
      <c r="I182" s="23"/>
    </row>
    <row r="183" spans="1:9" ht="12.75">
      <c r="A183" s="52">
        <f t="shared" si="5"/>
        <v>16</v>
      </c>
      <c r="B183" s="52">
        <v>122</v>
      </c>
      <c r="C183" s="73" t="s">
        <v>192</v>
      </c>
      <c r="D183" s="52" t="s">
        <v>170</v>
      </c>
      <c r="E183" s="52" t="s">
        <v>41</v>
      </c>
      <c r="F183" s="52">
        <v>1973</v>
      </c>
      <c r="G183" s="52"/>
      <c r="H183" s="74" t="s">
        <v>55</v>
      </c>
      <c r="I183" s="23"/>
    </row>
    <row r="184" spans="1:9" ht="12.75">
      <c r="A184" s="52">
        <f t="shared" si="5"/>
        <v>17</v>
      </c>
      <c r="B184" s="52">
        <v>135</v>
      </c>
      <c r="C184" s="73" t="s">
        <v>205</v>
      </c>
      <c r="D184" s="52" t="s">
        <v>30</v>
      </c>
      <c r="E184" s="52" t="s">
        <v>28</v>
      </c>
      <c r="F184" s="52">
        <v>1966</v>
      </c>
      <c r="G184" s="52"/>
      <c r="H184" s="74"/>
      <c r="I184" s="76"/>
    </row>
    <row r="185" spans="1:9" ht="12.75">
      <c r="A185" s="52">
        <f t="shared" si="5"/>
        <v>18</v>
      </c>
      <c r="B185" s="23">
        <v>142</v>
      </c>
      <c r="C185" s="22" t="s">
        <v>224</v>
      </c>
      <c r="D185" s="23" t="s">
        <v>30</v>
      </c>
      <c r="E185" s="52" t="s">
        <v>27</v>
      </c>
      <c r="F185" s="52">
        <v>1971</v>
      </c>
      <c r="G185" s="52"/>
      <c r="H185" s="22" t="s">
        <v>225</v>
      </c>
      <c r="I185" s="23"/>
    </row>
    <row r="186" spans="1:9" ht="12.75">
      <c r="A186" s="52">
        <f t="shared" si="5"/>
        <v>19</v>
      </c>
      <c r="B186" s="23">
        <v>143</v>
      </c>
      <c r="C186" s="22" t="s">
        <v>227</v>
      </c>
      <c r="D186" s="23" t="s">
        <v>30</v>
      </c>
      <c r="E186" s="23" t="s">
        <v>28</v>
      </c>
      <c r="F186" s="23">
        <v>1960</v>
      </c>
      <c r="G186" s="52"/>
      <c r="H186" s="22" t="s">
        <v>228</v>
      </c>
      <c r="I186" s="23"/>
    </row>
    <row r="187" spans="1:9" ht="12.75">
      <c r="A187" s="52"/>
      <c r="B187" s="23"/>
      <c r="C187" s="22"/>
      <c r="D187" s="23"/>
      <c r="E187" s="23"/>
      <c r="F187" s="23"/>
      <c r="G187" s="52"/>
      <c r="H187" s="22"/>
      <c r="I187" s="23"/>
    </row>
    <row r="188" spans="2:9" ht="12.75">
      <c r="B188"/>
      <c r="D188"/>
      <c r="E188"/>
      <c r="F188"/>
      <c r="G188"/>
      <c r="I188"/>
    </row>
    <row r="189" spans="2:9" ht="12.75">
      <c r="B189"/>
      <c r="D189"/>
      <c r="E189"/>
      <c r="F189"/>
      <c r="G189"/>
      <c r="I189"/>
    </row>
    <row r="190" spans="2:9" ht="12.75">
      <c r="B190"/>
      <c r="D190"/>
      <c r="E190"/>
      <c r="F190"/>
      <c r="G190"/>
      <c r="I190"/>
    </row>
    <row r="191" spans="2:9" ht="12.75">
      <c r="B191"/>
      <c r="D191"/>
      <c r="E191"/>
      <c r="F191"/>
      <c r="G191"/>
      <c r="I191"/>
    </row>
    <row r="192" spans="2:9" ht="12.75">
      <c r="B192"/>
      <c r="D192"/>
      <c r="E192"/>
      <c r="F192"/>
      <c r="G192"/>
      <c r="I192"/>
    </row>
    <row r="193" spans="2:9" ht="12.75">
      <c r="B193"/>
      <c r="D193"/>
      <c r="E193"/>
      <c r="F193"/>
      <c r="G193"/>
      <c r="I193"/>
    </row>
    <row r="194" spans="2:9" ht="12.75">
      <c r="B194"/>
      <c r="D194"/>
      <c r="E194"/>
      <c r="F194"/>
      <c r="G194"/>
      <c r="I194"/>
    </row>
    <row r="195" spans="2:9" ht="12.75">
      <c r="B195"/>
      <c r="D195"/>
      <c r="E195"/>
      <c r="F195"/>
      <c r="G195"/>
      <c r="I195"/>
    </row>
    <row r="196" spans="2:9" ht="12.75">
      <c r="B196"/>
      <c r="D196"/>
      <c r="E196"/>
      <c r="F196"/>
      <c r="G196"/>
      <c r="I196"/>
    </row>
    <row r="197" spans="2:9" ht="12.75">
      <c r="B197"/>
      <c r="D197"/>
      <c r="E197"/>
      <c r="F197"/>
      <c r="G197"/>
      <c r="I197"/>
    </row>
    <row r="198" spans="2:9" ht="12.75">
      <c r="B198"/>
      <c r="D198"/>
      <c r="E198"/>
      <c r="F198"/>
      <c r="G198"/>
      <c r="I198"/>
    </row>
    <row r="199" spans="2:9" ht="12.75">
      <c r="B199"/>
      <c r="D199"/>
      <c r="E199"/>
      <c r="F199"/>
      <c r="G199"/>
      <c r="I199"/>
    </row>
    <row r="200" spans="2:9" ht="12.75">
      <c r="B200"/>
      <c r="D200"/>
      <c r="E200"/>
      <c r="F200"/>
      <c r="G200"/>
      <c r="I200"/>
    </row>
    <row r="201" spans="2:9" ht="12.75">
      <c r="B201"/>
      <c r="D201"/>
      <c r="E201"/>
      <c r="F201"/>
      <c r="G201"/>
      <c r="I201"/>
    </row>
    <row r="202" spans="2:9" ht="12.75">
      <c r="B202"/>
      <c r="D202"/>
      <c r="E202"/>
      <c r="F202"/>
      <c r="G202"/>
      <c r="I202"/>
    </row>
    <row r="203" spans="2:9" ht="12.75">
      <c r="B203"/>
      <c r="D203"/>
      <c r="E203"/>
      <c r="F203"/>
      <c r="G203"/>
      <c r="I203"/>
    </row>
    <row r="204" spans="2:9" ht="12.75">
      <c r="B204"/>
      <c r="D204"/>
      <c r="E204"/>
      <c r="F204"/>
      <c r="G204"/>
      <c r="I204"/>
    </row>
    <row r="205" spans="2:9" ht="12.75">
      <c r="B205"/>
      <c r="D205"/>
      <c r="E205"/>
      <c r="F205"/>
      <c r="G205"/>
      <c r="I205"/>
    </row>
    <row r="206" spans="2:9" ht="12.75">
      <c r="B206"/>
      <c r="D206"/>
      <c r="E206"/>
      <c r="F206"/>
      <c r="G206"/>
      <c r="I206"/>
    </row>
    <row r="207" spans="2:9" ht="12.75">
      <c r="B207"/>
      <c r="D207"/>
      <c r="E207"/>
      <c r="F207"/>
      <c r="G207"/>
      <c r="I207"/>
    </row>
    <row r="208" spans="2:9" ht="12.75">
      <c r="B208"/>
      <c r="D208"/>
      <c r="E208"/>
      <c r="F208"/>
      <c r="G208"/>
      <c r="I208"/>
    </row>
    <row r="209" spans="2:9" ht="12.75">
      <c r="B209"/>
      <c r="D209"/>
      <c r="E209"/>
      <c r="F209"/>
      <c r="G209"/>
      <c r="I209"/>
    </row>
    <row r="210" spans="2:9" ht="12.75">
      <c r="B210"/>
      <c r="D210"/>
      <c r="E210"/>
      <c r="F210"/>
      <c r="G210"/>
      <c r="I210"/>
    </row>
    <row r="211" spans="2:9" ht="12.75">
      <c r="B211"/>
      <c r="D211"/>
      <c r="E211"/>
      <c r="F211"/>
      <c r="G211"/>
      <c r="I211"/>
    </row>
    <row r="212" spans="2:9" ht="12.75">
      <c r="B212"/>
      <c r="D212"/>
      <c r="E212"/>
      <c r="F212"/>
      <c r="G212"/>
      <c r="I212"/>
    </row>
    <row r="213" spans="2:9" ht="12.75">
      <c r="B213"/>
      <c r="D213"/>
      <c r="E213"/>
      <c r="F213"/>
      <c r="G213"/>
      <c r="I213"/>
    </row>
    <row r="214" spans="2:9" ht="12.75">
      <c r="B214"/>
      <c r="D214"/>
      <c r="E214"/>
      <c r="F214"/>
      <c r="G214"/>
      <c r="I214"/>
    </row>
    <row r="215" spans="2:9" ht="12.75">
      <c r="B215"/>
      <c r="D215"/>
      <c r="E215"/>
      <c r="F215"/>
      <c r="G215"/>
      <c r="I215"/>
    </row>
    <row r="216" spans="2:9" ht="12.75">
      <c r="B216"/>
      <c r="D216"/>
      <c r="E216"/>
      <c r="F216"/>
      <c r="G216"/>
      <c r="I216"/>
    </row>
    <row r="217" spans="2:9" ht="12.75">
      <c r="B217"/>
      <c r="D217"/>
      <c r="E217"/>
      <c r="F217"/>
      <c r="G217"/>
      <c r="I217"/>
    </row>
    <row r="218" spans="2:9" ht="12.75">
      <c r="B218"/>
      <c r="D218"/>
      <c r="E218"/>
      <c r="F218"/>
      <c r="G218"/>
      <c r="I218"/>
    </row>
    <row r="219" spans="2:9" ht="12.75">
      <c r="B219"/>
      <c r="D219"/>
      <c r="E219"/>
      <c r="F219"/>
      <c r="G219"/>
      <c r="I219"/>
    </row>
    <row r="220" spans="2:9" ht="12.75">
      <c r="B220"/>
      <c r="D220"/>
      <c r="E220"/>
      <c r="F220"/>
      <c r="G220"/>
      <c r="I220"/>
    </row>
    <row r="221" spans="2:9" ht="12.75">
      <c r="B221"/>
      <c r="D221"/>
      <c r="E221"/>
      <c r="F221"/>
      <c r="G221"/>
      <c r="I221"/>
    </row>
    <row r="222" spans="2:9" ht="12.75">
      <c r="B222"/>
      <c r="D222"/>
      <c r="E222"/>
      <c r="F222"/>
      <c r="G222"/>
      <c r="I222"/>
    </row>
    <row r="223" spans="2:9" ht="12.75">
      <c r="B223"/>
      <c r="D223"/>
      <c r="E223"/>
      <c r="F223"/>
      <c r="G223"/>
      <c r="I223"/>
    </row>
    <row r="224" spans="2:9" ht="12.75">
      <c r="B224"/>
      <c r="D224"/>
      <c r="E224"/>
      <c r="F224"/>
      <c r="G224"/>
      <c r="I224"/>
    </row>
    <row r="225" spans="2:9" ht="12.75">
      <c r="B225"/>
      <c r="D225"/>
      <c r="E225"/>
      <c r="F225"/>
      <c r="G225"/>
      <c r="I225"/>
    </row>
    <row r="226" spans="2:9" ht="12.75">
      <c r="B226"/>
      <c r="D226"/>
      <c r="E226"/>
      <c r="F226"/>
      <c r="G226"/>
      <c r="I226"/>
    </row>
    <row r="227" spans="2:9" ht="12.75">
      <c r="B227"/>
      <c r="D227"/>
      <c r="E227"/>
      <c r="F227"/>
      <c r="G227"/>
      <c r="I227"/>
    </row>
    <row r="228" spans="2:9" ht="12.75">
      <c r="B228"/>
      <c r="D228"/>
      <c r="E228"/>
      <c r="F228"/>
      <c r="G228"/>
      <c r="I228"/>
    </row>
    <row r="229" spans="2:9" ht="12.75">
      <c r="B229"/>
      <c r="D229"/>
      <c r="E229"/>
      <c r="F229"/>
      <c r="G229"/>
      <c r="I229"/>
    </row>
    <row r="230" spans="2:9" ht="12.75">
      <c r="B230"/>
      <c r="D230"/>
      <c r="E230"/>
      <c r="F230"/>
      <c r="G230"/>
      <c r="I230"/>
    </row>
    <row r="231" spans="2:9" ht="12.75">
      <c r="B231"/>
      <c r="D231"/>
      <c r="E231"/>
      <c r="F231"/>
      <c r="G231"/>
      <c r="I231"/>
    </row>
    <row r="232" spans="2:9" ht="12.75">
      <c r="B232"/>
      <c r="D232"/>
      <c r="E232"/>
      <c r="F232"/>
      <c r="G232"/>
      <c r="I232"/>
    </row>
    <row r="233" spans="2:9" ht="12.75">
      <c r="B233"/>
      <c r="D233"/>
      <c r="E233"/>
      <c r="F233"/>
      <c r="G233"/>
      <c r="I233"/>
    </row>
    <row r="234" spans="2:9" ht="12.75">
      <c r="B234"/>
      <c r="D234"/>
      <c r="E234"/>
      <c r="F234"/>
      <c r="G234"/>
      <c r="I234"/>
    </row>
    <row r="235" spans="2:9" ht="12.75">
      <c r="B235"/>
      <c r="D235"/>
      <c r="E235"/>
      <c r="F235"/>
      <c r="G235"/>
      <c r="I235"/>
    </row>
    <row r="236" spans="2:9" ht="12.75">
      <c r="B236"/>
      <c r="D236"/>
      <c r="E236"/>
      <c r="F236"/>
      <c r="G236"/>
      <c r="I236"/>
    </row>
    <row r="237" spans="2:9" ht="12.75">
      <c r="B237"/>
      <c r="D237"/>
      <c r="E237"/>
      <c r="F237"/>
      <c r="G237"/>
      <c r="I237"/>
    </row>
    <row r="238" spans="2:9" ht="12.75">
      <c r="B238"/>
      <c r="D238"/>
      <c r="E238"/>
      <c r="F238"/>
      <c r="G238"/>
      <c r="I238"/>
    </row>
    <row r="239" spans="2:9" ht="12.75">
      <c r="B239"/>
      <c r="D239"/>
      <c r="E239"/>
      <c r="F239"/>
      <c r="G239"/>
      <c r="I239"/>
    </row>
    <row r="240" spans="2:9" ht="12.75">
      <c r="B240"/>
      <c r="D240"/>
      <c r="E240"/>
      <c r="F240"/>
      <c r="G240"/>
      <c r="I240"/>
    </row>
    <row r="241" spans="2:9" ht="12.75">
      <c r="B241"/>
      <c r="D241"/>
      <c r="E241"/>
      <c r="F241"/>
      <c r="G241"/>
      <c r="I241"/>
    </row>
    <row r="242" spans="2:9" ht="12.75">
      <c r="B242"/>
      <c r="D242"/>
      <c r="E242"/>
      <c r="F242"/>
      <c r="G242"/>
      <c r="I242"/>
    </row>
    <row r="243" spans="2:9" ht="12.75">
      <c r="B243"/>
      <c r="D243"/>
      <c r="E243"/>
      <c r="F243"/>
      <c r="G243"/>
      <c r="I243"/>
    </row>
    <row r="244" spans="2:9" ht="12.75">
      <c r="B244"/>
      <c r="D244"/>
      <c r="E244"/>
      <c r="F244"/>
      <c r="G244"/>
      <c r="I244"/>
    </row>
    <row r="245" spans="2:9" ht="12.75">
      <c r="B245"/>
      <c r="D245"/>
      <c r="E245"/>
      <c r="F245"/>
      <c r="G245"/>
      <c r="I245"/>
    </row>
    <row r="246" spans="2:9" ht="12.75">
      <c r="B246"/>
      <c r="D246"/>
      <c r="E246"/>
      <c r="F246"/>
      <c r="G246"/>
      <c r="I246"/>
    </row>
    <row r="247" spans="2:9" ht="12.75">
      <c r="B247"/>
      <c r="D247"/>
      <c r="E247"/>
      <c r="F247"/>
      <c r="G247"/>
      <c r="I247"/>
    </row>
    <row r="248" spans="2:9" ht="12.75">
      <c r="B248"/>
      <c r="D248"/>
      <c r="E248"/>
      <c r="F248"/>
      <c r="G248"/>
      <c r="I248"/>
    </row>
    <row r="249" spans="2:9" ht="12.75">
      <c r="B249"/>
      <c r="D249"/>
      <c r="E249"/>
      <c r="F249"/>
      <c r="G249"/>
      <c r="I249"/>
    </row>
    <row r="250" spans="2:9" ht="12.75">
      <c r="B250"/>
      <c r="D250"/>
      <c r="E250"/>
      <c r="F250"/>
      <c r="G250"/>
      <c r="I250"/>
    </row>
    <row r="251" spans="2:9" ht="12.75">
      <c r="B251"/>
      <c r="D251"/>
      <c r="E251"/>
      <c r="F251"/>
      <c r="G251"/>
      <c r="I251"/>
    </row>
    <row r="252" spans="2:9" ht="12.75">
      <c r="B252"/>
      <c r="D252"/>
      <c r="E252"/>
      <c r="F252"/>
      <c r="G252"/>
      <c r="I252"/>
    </row>
    <row r="253" spans="2:9" ht="12.75">
      <c r="B253"/>
      <c r="D253"/>
      <c r="E253"/>
      <c r="F253"/>
      <c r="G253"/>
      <c r="I253"/>
    </row>
    <row r="254" spans="2:9" ht="12.75">
      <c r="B254"/>
      <c r="D254"/>
      <c r="E254"/>
      <c r="F254"/>
      <c r="G254"/>
      <c r="I254"/>
    </row>
    <row r="255" spans="2:9" ht="12.75">
      <c r="B255"/>
      <c r="D255"/>
      <c r="E255"/>
      <c r="F255"/>
      <c r="G255"/>
      <c r="I255"/>
    </row>
    <row r="256" spans="2:9" ht="12.75">
      <c r="B256"/>
      <c r="D256"/>
      <c r="E256"/>
      <c r="F256"/>
      <c r="G256"/>
      <c r="I256"/>
    </row>
    <row r="257" spans="2:9" ht="12.75">
      <c r="B257"/>
      <c r="D257"/>
      <c r="E257"/>
      <c r="F257"/>
      <c r="G257"/>
      <c r="I257"/>
    </row>
    <row r="258" spans="2:9" ht="12.75">
      <c r="B258"/>
      <c r="D258"/>
      <c r="E258"/>
      <c r="F258"/>
      <c r="G258"/>
      <c r="I258"/>
    </row>
    <row r="259" spans="2:9" ht="12.75">
      <c r="B259"/>
      <c r="D259"/>
      <c r="E259"/>
      <c r="F259"/>
      <c r="G259"/>
      <c r="I259"/>
    </row>
    <row r="260" spans="2:9" ht="12.75">
      <c r="B260"/>
      <c r="D260"/>
      <c r="E260"/>
      <c r="F260"/>
      <c r="G260"/>
      <c r="I260"/>
    </row>
    <row r="261" spans="2:9" ht="12.75">
      <c r="B261"/>
      <c r="D261"/>
      <c r="E261"/>
      <c r="F261"/>
      <c r="G261"/>
      <c r="I261"/>
    </row>
    <row r="262" spans="2:9" ht="12.75">
      <c r="B262"/>
      <c r="D262"/>
      <c r="E262"/>
      <c r="F262"/>
      <c r="G262"/>
      <c r="I262"/>
    </row>
    <row r="263" spans="2:9" ht="12.75">
      <c r="B263"/>
      <c r="D263"/>
      <c r="E263"/>
      <c r="F263"/>
      <c r="G263"/>
      <c r="I263"/>
    </row>
    <row r="264" spans="2:9" ht="12.75">
      <c r="B264"/>
      <c r="D264"/>
      <c r="E264"/>
      <c r="F264"/>
      <c r="G264"/>
      <c r="I264"/>
    </row>
    <row r="265" spans="2:9" ht="12.75">
      <c r="B265"/>
      <c r="D265"/>
      <c r="E265"/>
      <c r="F265"/>
      <c r="G265"/>
      <c r="I265"/>
    </row>
    <row r="266" spans="2:9" ht="12.75">
      <c r="B266"/>
      <c r="D266"/>
      <c r="E266"/>
      <c r="F266"/>
      <c r="G266"/>
      <c r="I266"/>
    </row>
    <row r="267" spans="2:9" ht="12.75">
      <c r="B267"/>
      <c r="D267"/>
      <c r="E267"/>
      <c r="F267"/>
      <c r="G267"/>
      <c r="I267"/>
    </row>
    <row r="268" spans="2:9" ht="12.75">
      <c r="B268"/>
      <c r="D268"/>
      <c r="E268"/>
      <c r="F268"/>
      <c r="G268"/>
      <c r="I268"/>
    </row>
    <row r="269" spans="2:9" ht="12.75">
      <c r="B269"/>
      <c r="D269"/>
      <c r="E269"/>
      <c r="F269"/>
      <c r="G269"/>
      <c r="I269"/>
    </row>
    <row r="270" spans="2:9" ht="12.75">
      <c r="B270"/>
      <c r="D270"/>
      <c r="E270"/>
      <c r="F270"/>
      <c r="G270"/>
      <c r="I270"/>
    </row>
    <row r="271" spans="2:9" ht="12.75">
      <c r="B271"/>
      <c r="D271"/>
      <c r="E271"/>
      <c r="F271"/>
      <c r="G271"/>
      <c r="I271"/>
    </row>
    <row r="272" spans="2:9" ht="12.75">
      <c r="B272"/>
      <c r="D272"/>
      <c r="E272"/>
      <c r="F272"/>
      <c r="G272"/>
      <c r="I272"/>
    </row>
    <row r="273" spans="2:9" ht="12.75">
      <c r="B273"/>
      <c r="D273"/>
      <c r="E273"/>
      <c r="F273"/>
      <c r="G273"/>
      <c r="I273"/>
    </row>
    <row r="274" spans="2:9" ht="12.75">
      <c r="B274"/>
      <c r="D274"/>
      <c r="E274"/>
      <c r="F274"/>
      <c r="G274"/>
      <c r="I274"/>
    </row>
    <row r="275" spans="2:9" ht="12.75">
      <c r="B275"/>
      <c r="D275"/>
      <c r="E275"/>
      <c r="F275"/>
      <c r="G275"/>
      <c r="I275"/>
    </row>
    <row r="276" spans="2:9" ht="12.75">
      <c r="B276"/>
      <c r="D276"/>
      <c r="E276"/>
      <c r="F276"/>
      <c r="G276"/>
      <c r="I276"/>
    </row>
    <row r="277" spans="2:9" ht="12.75">
      <c r="B277"/>
      <c r="D277"/>
      <c r="E277"/>
      <c r="F277"/>
      <c r="G277"/>
      <c r="I277"/>
    </row>
    <row r="278" spans="2:9" ht="12.75">
      <c r="B278"/>
      <c r="D278"/>
      <c r="E278"/>
      <c r="F278"/>
      <c r="G278"/>
      <c r="I278"/>
    </row>
    <row r="279" spans="2:9" ht="12.75">
      <c r="B279"/>
      <c r="D279"/>
      <c r="E279"/>
      <c r="F279"/>
      <c r="G279"/>
      <c r="I279"/>
    </row>
    <row r="280" spans="2:9" ht="12.75">
      <c r="B280"/>
      <c r="D280"/>
      <c r="E280"/>
      <c r="F280"/>
      <c r="G280"/>
      <c r="I280"/>
    </row>
    <row r="281" spans="2:9" ht="12.75">
      <c r="B281"/>
      <c r="D281"/>
      <c r="E281"/>
      <c r="F281"/>
      <c r="G281"/>
      <c r="I281"/>
    </row>
    <row r="282" spans="2:9" ht="12.75">
      <c r="B282"/>
      <c r="D282"/>
      <c r="E282"/>
      <c r="F282"/>
      <c r="G282"/>
      <c r="I282"/>
    </row>
    <row r="283" spans="2:9" ht="12.75">
      <c r="B283"/>
      <c r="D283"/>
      <c r="E283"/>
      <c r="F283"/>
      <c r="G283"/>
      <c r="I283"/>
    </row>
    <row r="284" spans="2:9" ht="12.75">
      <c r="B284"/>
      <c r="D284"/>
      <c r="E284"/>
      <c r="F284"/>
      <c r="G284"/>
      <c r="I284"/>
    </row>
    <row r="285" spans="2:9" ht="12.75">
      <c r="B285"/>
      <c r="D285"/>
      <c r="E285"/>
      <c r="F285"/>
      <c r="G285"/>
      <c r="I285"/>
    </row>
    <row r="286" spans="2:9" ht="12.75">
      <c r="B286"/>
      <c r="D286"/>
      <c r="E286"/>
      <c r="F286"/>
      <c r="G286"/>
      <c r="I286"/>
    </row>
    <row r="287" spans="2:9" ht="12.75">
      <c r="B287"/>
      <c r="D287"/>
      <c r="E287"/>
      <c r="F287"/>
      <c r="G287"/>
      <c r="I287"/>
    </row>
    <row r="288" spans="2:9" ht="12.75">
      <c r="B288"/>
      <c r="D288"/>
      <c r="E288"/>
      <c r="F288"/>
      <c r="G288"/>
      <c r="I288"/>
    </row>
    <row r="289" spans="2:9" ht="12.75">
      <c r="B289"/>
      <c r="D289"/>
      <c r="E289"/>
      <c r="F289"/>
      <c r="G289"/>
      <c r="I289"/>
    </row>
    <row r="290" spans="2:9" ht="12.75">
      <c r="B290"/>
      <c r="D290"/>
      <c r="E290"/>
      <c r="F290"/>
      <c r="G290"/>
      <c r="I290"/>
    </row>
    <row r="291" spans="2:9" ht="12.75">
      <c r="B291"/>
      <c r="D291"/>
      <c r="E291"/>
      <c r="F291"/>
      <c r="G291"/>
      <c r="I291"/>
    </row>
    <row r="292" spans="2:9" ht="12.75">
      <c r="B292"/>
      <c r="D292"/>
      <c r="E292"/>
      <c r="F292"/>
      <c r="G292"/>
      <c r="I292"/>
    </row>
    <row r="293" spans="2:9" ht="12.75">
      <c r="B293"/>
      <c r="D293"/>
      <c r="E293"/>
      <c r="F293"/>
      <c r="G293"/>
      <c r="I293"/>
    </row>
    <row r="294" spans="2:9" ht="12.75">
      <c r="B294"/>
      <c r="D294"/>
      <c r="E294"/>
      <c r="F294"/>
      <c r="G294"/>
      <c r="I294"/>
    </row>
    <row r="295" spans="2:9" ht="12.75">
      <c r="B295"/>
      <c r="D295"/>
      <c r="E295"/>
      <c r="F295"/>
      <c r="G295"/>
      <c r="I295"/>
    </row>
    <row r="296" spans="2:9" ht="12.75">
      <c r="B296"/>
      <c r="D296"/>
      <c r="E296"/>
      <c r="F296"/>
      <c r="G296"/>
      <c r="I296"/>
    </row>
    <row r="297" spans="2:9" ht="12.75">
      <c r="B297"/>
      <c r="D297"/>
      <c r="E297"/>
      <c r="F297"/>
      <c r="G297"/>
      <c r="I297"/>
    </row>
    <row r="298" spans="2:9" ht="12.75">
      <c r="B298"/>
      <c r="D298"/>
      <c r="E298"/>
      <c r="F298"/>
      <c r="G298"/>
      <c r="I298"/>
    </row>
    <row r="299" spans="2:9" ht="12.75">
      <c r="B299"/>
      <c r="D299"/>
      <c r="E299"/>
      <c r="F299"/>
      <c r="G299"/>
      <c r="I299"/>
    </row>
    <row r="300" spans="2:9" ht="12.75">
      <c r="B300"/>
      <c r="D300"/>
      <c r="E300"/>
      <c r="F300"/>
      <c r="G300"/>
      <c r="I300"/>
    </row>
    <row r="301" spans="2:9" ht="12.75">
      <c r="B301"/>
      <c r="D301"/>
      <c r="E301"/>
      <c r="F301"/>
      <c r="G301"/>
      <c r="I301"/>
    </row>
    <row r="302" spans="2:9" ht="12.75">
      <c r="B302"/>
      <c r="D302"/>
      <c r="E302"/>
      <c r="F302"/>
      <c r="G302"/>
      <c r="I302"/>
    </row>
    <row r="303" spans="2:9" ht="12.75">
      <c r="B303"/>
      <c r="D303"/>
      <c r="E303"/>
      <c r="F303"/>
      <c r="G303"/>
      <c r="I303"/>
    </row>
    <row r="304" spans="2:9" ht="12.75">
      <c r="B304"/>
      <c r="D304"/>
      <c r="E304"/>
      <c r="F304"/>
      <c r="G304"/>
      <c r="I304"/>
    </row>
    <row r="305" spans="2:9" ht="12.75">
      <c r="B305"/>
      <c r="D305"/>
      <c r="E305"/>
      <c r="F305"/>
      <c r="G305"/>
      <c r="I305"/>
    </row>
    <row r="306" spans="2:9" ht="12.75">
      <c r="B306"/>
      <c r="D306"/>
      <c r="E306"/>
      <c r="F306"/>
      <c r="G306"/>
      <c r="I306"/>
    </row>
    <row r="307" spans="2:9" ht="12.75">
      <c r="B307"/>
      <c r="D307"/>
      <c r="E307"/>
      <c r="F307"/>
      <c r="G307"/>
      <c r="I307"/>
    </row>
    <row r="308" spans="2:9" ht="12.75">
      <c r="B308"/>
      <c r="D308"/>
      <c r="E308"/>
      <c r="F308"/>
      <c r="G308"/>
      <c r="I308"/>
    </row>
    <row r="309" spans="2:9" ht="12.75">
      <c r="B309"/>
      <c r="D309"/>
      <c r="E309"/>
      <c r="F309"/>
      <c r="G309"/>
      <c r="I309"/>
    </row>
    <row r="310" spans="2:9" ht="12.75">
      <c r="B310"/>
      <c r="D310"/>
      <c r="E310"/>
      <c r="F310"/>
      <c r="G310"/>
      <c r="I310"/>
    </row>
    <row r="311" spans="2:9" ht="12.75">
      <c r="B311"/>
      <c r="D311"/>
      <c r="E311"/>
      <c r="F311"/>
      <c r="G311"/>
      <c r="I311"/>
    </row>
    <row r="312" spans="2:9" ht="12.75">
      <c r="B312"/>
      <c r="D312"/>
      <c r="E312"/>
      <c r="F312"/>
      <c r="G312"/>
      <c r="I312"/>
    </row>
    <row r="313" spans="2:9" ht="12.75">
      <c r="B313"/>
      <c r="D313"/>
      <c r="E313"/>
      <c r="F313"/>
      <c r="G313"/>
      <c r="I313"/>
    </row>
    <row r="314" spans="2:9" ht="12.75">
      <c r="B314"/>
      <c r="D314"/>
      <c r="E314"/>
      <c r="F314"/>
      <c r="G314"/>
      <c r="I314"/>
    </row>
    <row r="315" spans="2:9" ht="12.75">
      <c r="B315"/>
      <c r="D315"/>
      <c r="E315"/>
      <c r="F315"/>
      <c r="G315"/>
      <c r="I315"/>
    </row>
    <row r="316" spans="2:9" ht="12.75">
      <c r="B316"/>
      <c r="D316"/>
      <c r="E316"/>
      <c r="F316"/>
      <c r="G316"/>
      <c r="I316"/>
    </row>
    <row r="317" spans="2:9" ht="12.75">
      <c r="B317"/>
      <c r="D317"/>
      <c r="E317"/>
      <c r="F317"/>
      <c r="G317"/>
      <c r="I317"/>
    </row>
    <row r="318" spans="2:9" ht="12.75">
      <c r="B318"/>
      <c r="D318"/>
      <c r="E318"/>
      <c r="F318"/>
      <c r="G318"/>
      <c r="I318"/>
    </row>
    <row r="319" spans="2:9" ht="12.75">
      <c r="B319"/>
      <c r="D319"/>
      <c r="E319"/>
      <c r="F319"/>
      <c r="G319"/>
      <c r="I319"/>
    </row>
    <row r="320" spans="2:9" ht="12.75">
      <c r="B320"/>
      <c r="D320"/>
      <c r="E320"/>
      <c r="F320"/>
      <c r="G320"/>
      <c r="I320"/>
    </row>
    <row r="321" spans="2:9" ht="12.75">
      <c r="B321"/>
      <c r="D321"/>
      <c r="E321"/>
      <c r="F321"/>
      <c r="G321"/>
      <c r="I321"/>
    </row>
    <row r="322" spans="2:9" ht="12.75">
      <c r="B322"/>
      <c r="D322"/>
      <c r="E322"/>
      <c r="F322"/>
      <c r="G322"/>
      <c r="I322"/>
    </row>
    <row r="323" spans="2:9" ht="12.75">
      <c r="B323"/>
      <c r="D323"/>
      <c r="E323"/>
      <c r="F323"/>
      <c r="G323"/>
      <c r="I323"/>
    </row>
    <row r="324" spans="2:9" ht="12.75">
      <c r="B324"/>
      <c r="D324"/>
      <c r="E324"/>
      <c r="F324"/>
      <c r="G324"/>
      <c r="I324"/>
    </row>
    <row r="325" spans="2:9" ht="12.75">
      <c r="B325"/>
      <c r="D325"/>
      <c r="E325"/>
      <c r="F325"/>
      <c r="G325"/>
      <c r="I325"/>
    </row>
    <row r="326" spans="2:9" ht="12.75">
      <c r="B326"/>
      <c r="D326"/>
      <c r="E326"/>
      <c r="F326"/>
      <c r="G326"/>
      <c r="I326"/>
    </row>
    <row r="327" spans="2:9" ht="12.75">
      <c r="B327"/>
      <c r="D327"/>
      <c r="E327"/>
      <c r="F327"/>
      <c r="G327"/>
      <c r="I327"/>
    </row>
    <row r="328" spans="2:9" ht="12.75">
      <c r="B328"/>
      <c r="D328"/>
      <c r="E328"/>
      <c r="F328"/>
      <c r="G328"/>
      <c r="I328"/>
    </row>
    <row r="329" spans="2:9" ht="12.75">
      <c r="B329"/>
      <c r="D329"/>
      <c r="E329"/>
      <c r="F329"/>
      <c r="G329"/>
      <c r="I329"/>
    </row>
    <row r="330" spans="2:9" ht="12.75">
      <c r="B330"/>
      <c r="D330"/>
      <c r="E330"/>
      <c r="F330"/>
      <c r="G330"/>
      <c r="I330"/>
    </row>
    <row r="331" spans="2:9" ht="12.75">
      <c r="B331"/>
      <c r="D331"/>
      <c r="E331"/>
      <c r="F331"/>
      <c r="G331"/>
      <c r="I331"/>
    </row>
    <row r="332" spans="2:9" ht="12.75">
      <c r="B332"/>
      <c r="D332"/>
      <c r="E332"/>
      <c r="F332"/>
      <c r="G332"/>
      <c r="I332"/>
    </row>
    <row r="333" spans="2:9" ht="12.75">
      <c r="B333"/>
      <c r="D333"/>
      <c r="E333"/>
      <c r="F333"/>
      <c r="G333"/>
      <c r="I333"/>
    </row>
    <row r="334" spans="2:9" ht="12.75">
      <c r="B334"/>
      <c r="D334"/>
      <c r="E334"/>
      <c r="F334"/>
      <c r="G334"/>
      <c r="I334"/>
    </row>
    <row r="335" spans="2:9" ht="12.75">
      <c r="B335"/>
      <c r="D335"/>
      <c r="E335"/>
      <c r="F335"/>
      <c r="G335"/>
      <c r="I335"/>
    </row>
    <row r="336" spans="2:9" ht="12.75">
      <c r="B336"/>
      <c r="D336"/>
      <c r="E336"/>
      <c r="F336"/>
      <c r="G336"/>
      <c r="I336"/>
    </row>
    <row r="337" spans="2:9" ht="12.75">
      <c r="B337"/>
      <c r="D337"/>
      <c r="E337"/>
      <c r="F337"/>
      <c r="G337"/>
      <c r="I337"/>
    </row>
    <row r="338" spans="2:9" ht="12.75">
      <c r="B338"/>
      <c r="D338"/>
      <c r="E338"/>
      <c r="F338"/>
      <c r="G338"/>
      <c r="I338"/>
    </row>
    <row r="339" spans="2:9" ht="12.75">
      <c r="B339"/>
      <c r="D339"/>
      <c r="E339"/>
      <c r="F339"/>
      <c r="G339"/>
      <c r="I339"/>
    </row>
    <row r="340" spans="2:9" ht="12.75">
      <c r="B340"/>
      <c r="D340"/>
      <c r="E340"/>
      <c r="F340"/>
      <c r="G340"/>
      <c r="I340"/>
    </row>
    <row r="341" spans="2:9" ht="12.75">
      <c r="B341"/>
      <c r="D341"/>
      <c r="E341"/>
      <c r="F341"/>
      <c r="G341"/>
      <c r="I341"/>
    </row>
    <row r="342" spans="2:9" ht="12.75">
      <c r="B342"/>
      <c r="D342"/>
      <c r="E342"/>
      <c r="F342"/>
      <c r="G342"/>
      <c r="I342"/>
    </row>
    <row r="343" spans="2:9" ht="12.75">
      <c r="B343"/>
      <c r="D343"/>
      <c r="E343"/>
      <c r="F343"/>
      <c r="G343"/>
      <c r="I343"/>
    </row>
    <row r="344" spans="2:9" ht="12.75">
      <c r="B344"/>
      <c r="D344"/>
      <c r="E344"/>
      <c r="F344"/>
      <c r="G344"/>
      <c r="I344"/>
    </row>
    <row r="345" spans="2:9" ht="12.75">
      <c r="B345"/>
      <c r="D345"/>
      <c r="E345"/>
      <c r="F345"/>
      <c r="G345"/>
      <c r="I345"/>
    </row>
    <row r="346" spans="2:9" ht="12.75">
      <c r="B346"/>
      <c r="D346"/>
      <c r="E346"/>
      <c r="F346"/>
      <c r="G346"/>
      <c r="I346"/>
    </row>
    <row r="347" spans="2:9" ht="12.75">
      <c r="B347"/>
      <c r="D347"/>
      <c r="E347"/>
      <c r="F347"/>
      <c r="G347"/>
      <c r="I347"/>
    </row>
    <row r="348" spans="2:9" ht="12.75">
      <c r="B348"/>
      <c r="D348"/>
      <c r="E348"/>
      <c r="F348"/>
      <c r="G348"/>
      <c r="I348"/>
    </row>
    <row r="349" spans="2:9" ht="12.75">
      <c r="B349"/>
      <c r="D349"/>
      <c r="E349"/>
      <c r="F349"/>
      <c r="G349"/>
      <c r="I349"/>
    </row>
    <row r="350" spans="2:9" ht="12.75">
      <c r="B350"/>
      <c r="D350"/>
      <c r="E350"/>
      <c r="F350"/>
      <c r="G350"/>
      <c r="I350"/>
    </row>
    <row r="351" spans="2:9" ht="12.75">
      <c r="B351"/>
      <c r="D351"/>
      <c r="E351"/>
      <c r="F351"/>
      <c r="G351"/>
      <c r="I351"/>
    </row>
    <row r="352" spans="2:9" ht="12.75">
      <c r="B352"/>
      <c r="D352"/>
      <c r="E352"/>
      <c r="F352"/>
      <c r="G352"/>
      <c r="I352"/>
    </row>
    <row r="353" spans="2:9" ht="12.75">
      <c r="B353"/>
      <c r="D353"/>
      <c r="E353"/>
      <c r="F353"/>
      <c r="G353"/>
      <c r="I353"/>
    </row>
    <row r="354" spans="2:9" ht="12.75">
      <c r="B354"/>
      <c r="D354"/>
      <c r="E354"/>
      <c r="F354"/>
      <c r="G354"/>
      <c r="I354"/>
    </row>
    <row r="355" spans="2:9" ht="12.75">
      <c r="B355"/>
      <c r="D355"/>
      <c r="E355"/>
      <c r="F355"/>
      <c r="G355"/>
      <c r="I355"/>
    </row>
    <row r="356" spans="2:9" ht="12.75">
      <c r="B356"/>
      <c r="D356"/>
      <c r="E356"/>
      <c r="F356"/>
      <c r="G356"/>
      <c r="I356"/>
    </row>
    <row r="357" spans="2:9" ht="12.75">
      <c r="B357"/>
      <c r="D357"/>
      <c r="E357"/>
      <c r="F357"/>
      <c r="G357"/>
      <c r="I357"/>
    </row>
    <row r="358" spans="1:9" ht="12.75">
      <c r="A358" s="23"/>
      <c r="B358" s="23"/>
      <c r="C358" s="22"/>
      <c r="D358" s="23"/>
      <c r="E358" s="23"/>
      <c r="F358" s="23"/>
      <c r="G358" s="58"/>
      <c r="H358" s="22"/>
      <c r="I358" s="24"/>
    </row>
    <row r="359" spans="1:9" ht="12.75">
      <c r="A359" s="23"/>
      <c r="B359" s="23"/>
      <c r="C359" s="22"/>
      <c r="D359" s="23"/>
      <c r="E359" s="23"/>
      <c r="F359" s="23"/>
      <c r="G359" s="58"/>
      <c r="H359" s="22"/>
      <c r="I359" s="23"/>
    </row>
    <row r="360" spans="1:9" ht="12.75">
      <c r="A360" s="23"/>
      <c r="B360" s="23"/>
      <c r="C360" s="22"/>
      <c r="D360" s="23"/>
      <c r="E360" s="23"/>
      <c r="F360" s="23"/>
      <c r="G360" s="58"/>
      <c r="H360" s="25"/>
      <c r="I360" s="24"/>
    </row>
    <row r="361" spans="1:9" ht="12.75">
      <c r="A361" s="23"/>
      <c r="B361" s="23"/>
      <c r="C361" s="22"/>
      <c r="D361" s="23"/>
      <c r="E361" s="23"/>
      <c r="F361" s="23"/>
      <c r="G361" s="58"/>
      <c r="H361" s="25"/>
      <c r="I361" s="23"/>
    </row>
    <row r="362" spans="1:9" ht="12.75">
      <c r="A362" s="23"/>
      <c r="B362" s="23"/>
      <c r="C362" s="22"/>
      <c r="D362" s="23"/>
      <c r="E362" s="23"/>
      <c r="F362" s="23"/>
      <c r="G362" s="58"/>
      <c r="H362" s="22"/>
      <c r="I362" s="23"/>
    </row>
    <row r="363" spans="1:9" ht="12.75">
      <c r="A363" s="23"/>
      <c r="B363" s="23"/>
      <c r="C363" s="22"/>
      <c r="D363" s="23"/>
      <c r="E363" s="23"/>
      <c r="F363" s="23"/>
      <c r="G363" s="58"/>
      <c r="H363" s="25"/>
      <c r="I363" s="23"/>
    </row>
    <row r="364" spans="1:9" ht="12.75">
      <c r="A364" s="23"/>
      <c r="B364" s="23"/>
      <c r="C364" s="22"/>
      <c r="D364" s="23"/>
      <c r="E364" s="23"/>
      <c r="F364" s="23"/>
      <c r="G364" s="58"/>
      <c r="H364" s="25"/>
      <c r="I364" s="23"/>
    </row>
    <row r="365" spans="1:9" ht="12.75">
      <c r="A365" s="23"/>
      <c r="B365" s="23"/>
      <c r="C365" s="22"/>
      <c r="D365" s="23"/>
      <c r="E365" s="23"/>
      <c r="F365" s="23"/>
      <c r="G365" s="58"/>
      <c r="H365" s="25"/>
      <c r="I365" s="23"/>
    </row>
    <row r="366" spans="1:9" ht="12.75">
      <c r="A366" s="23"/>
      <c r="B366" s="23"/>
      <c r="C366" s="22"/>
      <c r="D366" s="23"/>
      <c r="E366" s="23"/>
      <c r="F366" s="23"/>
      <c r="G366" s="58"/>
      <c r="H366" s="22"/>
      <c r="I366" s="23"/>
    </row>
    <row r="367" spans="1:9" ht="12.75">
      <c r="A367" s="23"/>
      <c r="B367" s="23"/>
      <c r="C367" s="22"/>
      <c r="D367" s="23"/>
      <c r="E367" s="23"/>
      <c r="F367" s="23"/>
      <c r="G367" s="58"/>
      <c r="H367" s="26"/>
      <c r="I367" s="24"/>
    </row>
    <row r="368" spans="1:9" ht="12.75">
      <c r="A368" s="23"/>
      <c r="B368" s="23"/>
      <c r="C368" s="22"/>
      <c r="D368" s="23"/>
      <c r="E368" s="23"/>
      <c r="F368" s="23"/>
      <c r="G368" s="58"/>
      <c r="H368" s="26"/>
      <c r="I368" s="23"/>
    </row>
    <row r="369" spans="1:9" ht="12.75">
      <c r="A369" s="23"/>
      <c r="B369" s="23"/>
      <c r="C369" s="22"/>
      <c r="D369" s="23"/>
      <c r="E369" s="23"/>
      <c r="F369" s="23"/>
      <c r="G369" s="58"/>
      <c r="H369" s="26"/>
      <c r="I369" s="23"/>
    </row>
    <row r="370" spans="1:9" ht="12.75">
      <c r="A370" s="23"/>
      <c r="B370" s="23"/>
      <c r="C370" s="22"/>
      <c r="D370" s="23"/>
      <c r="E370" s="23"/>
      <c r="F370" s="23"/>
      <c r="G370" s="58"/>
      <c r="H370" s="22"/>
      <c r="I370" s="23"/>
    </row>
    <row r="371" spans="1:9" ht="12.75">
      <c r="A371" s="23"/>
      <c r="B371" s="23"/>
      <c r="C371" s="22"/>
      <c r="D371" s="23"/>
      <c r="E371" s="23"/>
      <c r="F371" s="23"/>
      <c r="G371" s="58"/>
      <c r="H371" s="22"/>
      <c r="I371" s="23"/>
    </row>
    <row r="372" spans="1:9" ht="12.75">
      <c r="A372" s="23"/>
      <c r="B372" s="23"/>
      <c r="C372" s="22"/>
      <c r="D372" s="23"/>
      <c r="E372" s="23"/>
      <c r="F372" s="23"/>
      <c r="G372" s="58"/>
      <c r="H372" s="22"/>
      <c r="I372" s="23"/>
    </row>
    <row r="373" spans="1:9" ht="12.75">
      <c r="A373" s="23"/>
      <c r="B373" s="23"/>
      <c r="C373" s="22"/>
      <c r="D373" s="23"/>
      <c r="E373" s="23"/>
      <c r="F373" s="23"/>
      <c r="G373" s="58"/>
      <c r="H373" s="26"/>
      <c r="I373" s="23"/>
    </row>
    <row r="374" spans="1:9" ht="12.75">
      <c r="A374" s="23"/>
      <c r="B374" s="23"/>
      <c r="C374" s="22"/>
      <c r="D374" s="23"/>
      <c r="E374" s="23"/>
      <c r="F374" s="23"/>
      <c r="G374" s="58"/>
      <c r="H374" s="25"/>
      <c r="I374" s="23"/>
    </row>
    <row r="375" spans="1:9" ht="12.75">
      <c r="A375" s="23"/>
      <c r="B375" s="23"/>
      <c r="C375" s="22"/>
      <c r="D375" s="23"/>
      <c r="E375" s="23"/>
      <c r="F375" s="23"/>
      <c r="G375" s="58"/>
      <c r="H375" s="22"/>
      <c r="I375" s="23"/>
    </row>
    <row r="376" spans="1:9" ht="12.75">
      <c r="A376" s="23"/>
      <c r="B376" s="23"/>
      <c r="C376" s="22"/>
      <c r="D376" s="23"/>
      <c r="E376" s="23"/>
      <c r="F376" s="23"/>
      <c r="G376" s="58"/>
      <c r="H376" s="22"/>
      <c r="I376" s="23"/>
    </row>
    <row r="377" spans="1:9" ht="12.75">
      <c r="A377" s="23"/>
      <c r="B377" s="23"/>
      <c r="C377" s="22"/>
      <c r="D377" s="23"/>
      <c r="E377" s="23"/>
      <c r="F377" s="23"/>
      <c r="G377" s="58"/>
      <c r="H377" s="22"/>
      <c r="I377" s="24"/>
    </row>
    <row r="378" spans="1:9" ht="12.75">
      <c r="A378" s="23"/>
      <c r="B378" s="23"/>
      <c r="C378" s="22"/>
      <c r="D378" s="23"/>
      <c r="E378" s="23"/>
      <c r="F378" s="23"/>
      <c r="G378" s="58"/>
      <c r="H378" s="25"/>
      <c r="I378" s="23"/>
    </row>
    <row r="379" spans="1:9" ht="12.75">
      <c r="A379" s="23"/>
      <c r="B379" s="23"/>
      <c r="C379" s="22"/>
      <c r="D379" s="23"/>
      <c r="E379" s="23"/>
      <c r="F379" s="23"/>
      <c r="G379" s="58"/>
      <c r="H379" s="25"/>
      <c r="I379" s="23"/>
    </row>
    <row r="380" spans="1:9" ht="12.75">
      <c r="A380" s="23"/>
      <c r="B380" s="23"/>
      <c r="C380" s="22"/>
      <c r="D380" s="23"/>
      <c r="E380" s="23"/>
      <c r="F380" s="23"/>
      <c r="G380" s="58"/>
      <c r="H380" s="25"/>
      <c r="I380" s="24"/>
    </row>
    <row r="381" spans="1:9" ht="12.75">
      <c r="A381" s="23"/>
      <c r="B381" s="23"/>
      <c r="C381" s="22"/>
      <c r="D381" s="23"/>
      <c r="E381" s="23"/>
      <c r="F381" s="23"/>
      <c r="G381" s="58"/>
      <c r="H381" s="26"/>
      <c r="I381" s="24"/>
    </row>
    <row r="382" spans="1:9" ht="12.75">
      <c r="A382" s="53"/>
      <c r="B382" s="23"/>
      <c r="C382" s="22"/>
      <c r="D382" s="23"/>
      <c r="E382" s="23"/>
      <c r="F382" s="23"/>
      <c r="G382" s="58"/>
      <c r="H382" s="22"/>
      <c r="I382" s="23"/>
    </row>
    <row r="383" spans="1:9" ht="12.75">
      <c r="A383" s="23"/>
      <c r="B383" s="23"/>
      <c r="C383" s="22"/>
      <c r="D383" s="23"/>
      <c r="E383" s="23"/>
      <c r="F383" s="23"/>
      <c r="G383" s="58"/>
      <c r="H383" s="22"/>
      <c r="I383" s="23"/>
    </row>
    <row r="384" spans="1:9" ht="12.75">
      <c r="A384" s="23"/>
      <c r="B384" s="23"/>
      <c r="C384" s="26"/>
      <c r="D384" s="23"/>
      <c r="E384" s="23"/>
      <c r="F384" s="23"/>
      <c r="G384" s="58"/>
      <c r="H384" s="26"/>
      <c r="I384" s="24"/>
    </row>
    <row r="385" spans="1:9" ht="12.75">
      <c r="A385" s="23"/>
      <c r="B385" s="23"/>
      <c r="C385" s="22"/>
      <c r="D385" s="23"/>
      <c r="E385" s="23"/>
      <c r="F385" s="23"/>
      <c r="G385" s="58"/>
      <c r="H385" s="22"/>
      <c r="I385" s="23"/>
    </row>
    <row r="386" spans="1:9" ht="12.75">
      <c r="A386" s="23"/>
      <c r="B386" s="23"/>
      <c r="C386" s="22"/>
      <c r="D386" s="23"/>
      <c r="E386" s="23"/>
      <c r="F386" s="23"/>
      <c r="G386" s="58"/>
      <c r="H386" s="22"/>
      <c r="I386" s="24"/>
    </row>
    <row r="387" spans="1:9" ht="12.75">
      <c r="A387" s="23"/>
      <c r="B387" s="23"/>
      <c r="C387" s="22"/>
      <c r="D387" s="23"/>
      <c r="E387" s="23"/>
      <c r="F387" s="23"/>
      <c r="G387" s="58"/>
      <c r="H387" s="22"/>
      <c r="I387" s="23"/>
    </row>
    <row r="388" spans="1:9" ht="12.75">
      <c r="A388" s="23"/>
      <c r="B388" s="23"/>
      <c r="C388" s="22"/>
      <c r="D388" s="23"/>
      <c r="E388" s="23"/>
      <c r="F388" s="23"/>
      <c r="G388" s="58"/>
      <c r="H388" s="22"/>
      <c r="I388" s="23"/>
    </row>
    <row r="389" spans="1:9" ht="12.75">
      <c r="A389" s="23"/>
      <c r="B389" s="23"/>
      <c r="C389" s="22"/>
      <c r="D389" s="23"/>
      <c r="E389" s="23"/>
      <c r="F389" s="23"/>
      <c r="G389" s="58"/>
      <c r="H389" s="22"/>
      <c r="I389" s="23"/>
    </row>
    <row r="390" spans="1:9" ht="12.75">
      <c r="A390" s="23"/>
      <c r="B390" s="23"/>
      <c r="C390" s="22"/>
      <c r="D390" s="23"/>
      <c r="E390" s="23"/>
      <c r="F390" s="23"/>
      <c r="G390" s="58"/>
      <c r="H390" s="22"/>
      <c r="I390" s="23"/>
    </row>
    <row r="391" spans="1:9" ht="12.75">
      <c r="A391" s="23"/>
      <c r="B391" s="23"/>
      <c r="C391" s="22"/>
      <c r="D391" s="23"/>
      <c r="E391" s="23"/>
      <c r="F391" s="23"/>
      <c r="G391" s="58"/>
      <c r="H391" s="22"/>
      <c r="I391" s="23"/>
    </row>
    <row r="392" spans="1:9" ht="12.75">
      <c r="A392" s="23"/>
      <c r="B392" s="23"/>
      <c r="C392" s="22"/>
      <c r="D392" s="23"/>
      <c r="E392" s="23"/>
      <c r="F392" s="23"/>
      <c r="G392" s="58"/>
      <c r="H392" s="22"/>
      <c r="I392" s="23"/>
    </row>
    <row r="393" spans="1:9" ht="12.75">
      <c r="A393" s="23"/>
      <c r="B393" s="23"/>
      <c r="C393" s="22"/>
      <c r="D393" s="23"/>
      <c r="E393" s="23"/>
      <c r="F393" s="23"/>
      <c r="G393" s="59"/>
      <c r="H393" s="25"/>
      <c r="I393" s="23"/>
    </row>
    <row r="394" spans="1:9" ht="12.75">
      <c r="A394" s="23"/>
      <c r="B394" s="23"/>
      <c r="C394" s="22"/>
      <c r="D394" s="23"/>
      <c r="E394" s="23"/>
      <c r="F394" s="23"/>
      <c r="G394" s="58"/>
      <c r="H394" s="22"/>
      <c r="I394" s="23"/>
    </row>
    <row r="395" spans="1:9" ht="12.75">
      <c r="A395" s="23"/>
      <c r="B395" s="23"/>
      <c r="C395" s="22"/>
      <c r="D395" s="23"/>
      <c r="E395" s="23"/>
      <c r="F395" s="23"/>
      <c r="G395" s="58"/>
      <c r="H395" s="22"/>
      <c r="I395" s="23"/>
    </row>
    <row r="396" spans="1:9" ht="12.75">
      <c r="A396" s="23"/>
      <c r="B396" s="23"/>
      <c r="C396" s="22"/>
      <c r="D396" s="23"/>
      <c r="E396" s="23"/>
      <c r="F396" s="23"/>
      <c r="G396" s="58"/>
      <c r="H396" s="25"/>
      <c r="I396" s="23"/>
    </row>
    <row r="397" spans="1:9" ht="12.75">
      <c r="A397" s="23"/>
      <c r="B397" s="23"/>
      <c r="C397" s="22"/>
      <c r="D397" s="23"/>
      <c r="E397" s="23"/>
      <c r="F397" s="23"/>
      <c r="G397" s="58"/>
      <c r="H397" s="22"/>
      <c r="I397" s="23"/>
    </row>
    <row r="398" spans="1:9" ht="12.75">
      <c r="A398" s="23"/>
      <c r="B398" s="23"/>
      <c r="C398" s="22"/>
      <c r="D398" s="23"/>
      <c r="E398" s="23"/>
      <c r="F398" s="23"/>
      <c r="G398" s="58"/>
      <c r="H398" s="22"/>
      <c r="I398" s="23"/>
    </row>
    <row r="399" spans="1:9" ht="12.75">
      <c r="A399" s="23"/>
      <c r="B399" s="23"/>
      <c r="C399" s="22"/>
      <c r="D399" s="23"/>
      <c r="E399" s="23"/>
      <c r="F399" s="23"/>
      <c r="G399" s="58"/>
      <c r="H399" s="22"/>
      <c r="I399" s="23"/>
    </row>
    <row r="400" spans="1:9" ht="12.75">
      <c r="A400" s="23"/>
      <c r="B400" s="23"/>
      <c r="C400" s="22"/>
      <c r="D400" s="23"/>
      <c r="E400" s="23"/>
      <c r="F400" s="23"/>
      <c r="G400" s="58"/>
      <c r="H400" s="22"/>
      <c r="I400" s="23"/>
    </row>
    <row r="401" spans="1:9" ht="12.75">
      <c r="A401" s="53"/>
      <c r="B401" s="23"/>
      <c r="C401" s="22"/>
      <c r="D401" s="23"/>
      <c r="E401" s="23"/>
      <c r="F401" s="23"/>
      <c r="G401" s="58"/>
      <c r="H401" s="22"/>
      <c r="I401" s="23"/>
    </row>
    <row r="402" spans="1:9" ht="12.75">
      <c r="A402" s="23"/>
      <c r="B402" s="23"/>
      <c r="C402" s="22"/>
      <c r="D402" s="23"/>
      <c r="E402" s="23"/>
      <c r="F402" s="23"/>
      <c r="G402" s="58"/>
      <c r="H402" s="22"/>
      <c r="I402" s="23"/>
    </row>
    <row r="403" spans="1:9" ht="12.75">
      <c r="A403" s="23"/>
      <c r="B403" s="23"/>
      <c r="C403" s="22"/>
      <c r="D403" s="23"/>
      <c r="E403" s="23"/>
      <c r="F403" s="23"/>
      <c r="G403" s="58"/>
      <c r="H403" s="22"/>
      <c r="I403" s="23"/>
    </row>
    <row r="404" spans="1:9" ht="12.75">
      <c r="A404" s="23"/>
      <c r="B404" s="23"/>
      <c r="C404" s="25"/>
      <c r="D404" s="23"/>
      <c r="E404" s="23"/>
      <c r="F404" s="23"/>
      <c r="G404" s="58"/>
      <c r="H404" s="25"/>
      <c r="I404" s="23"/>
    </row>
    <row r="405" spans="1:9" ht="12.75">
      <c r="A405" s="23"/>
      <c r="B405" s="23"/>
      <c r="C405" s="22"/>
      <c r="D405" s="23"/>
      <c r="E405" s="23"/>
      <c r="F405" s="23"/>
      <c r="G405" s="58"/>
      <c r="H405" s="22"/>
      <c r="I405" s="23"/>
    </row>
    <row r="406" spans="1:9" ht="12.75">
      <c r="A406" s="23"/>
      <c r="B406" s="23"/>
      <c r="C406" s="22"/>
      <c r="D406" s="23"/>
      <c r="E406" s="23"/>
      <c r="F406" s="23"/>
      <c r="G406" s="58"/>
      <c r="H406" s="22"/>
      <c r="I406" s="23"/>
    </row>
    <row r="407" spans="1:9" ht="12.75">
      <c r="A407" s="52"/>
      <c r="B407" s="23"/>
      <c r="C407" s="25"/>
      <c r="D407" s="23"/>
      <c r="E407" s="23"/>
      <c r="F407" s="23"/>
      <c r="G407" s="58"/>
      <c r="H407" s="25"/>
      <c r="I407" s="23"/>
    </row>
    <row r="408" spans="1:9" ht="12.75">
      <c r="A408" s="53"/>
      <c r="B408" s="23"/>
      <c r="C408" s="22"/>
      <c r="D408" s="23"/>
      <c r="E408" s="23"/>
      <c r="F408" s="23"/>
      <c r="G408" s="58"/>
      <c r="H408" s="22"/>
      <c r="I408" s="23"/>
    </row>
    <row r="409" spans="1:9" ht="12.75">
      <c r="A409" s="23"/>
      <c r="B409" s="23"/>
      <c r="C409" s="22"/>
      <c r="D409" s="23"/>
      <c r="E409" s="23"/>
      <c r="F409" s="23"/>
      <c r="G409" s="58"/>
      <c r="H409" s="22"/>
      <c r="I409" s="23"/>
    </row>
    <row r="410" spans="1:9" ht="12.75">
      <c r="A410" s="23"/>
      <c r="B410" s="23"/>
      <c r="C410" s="22"/>
      <c r="D410" s="23"/>
      <c r="E410" s="23"/>
      <c r="F410" s="23"/>
      <c r="G410" s="58"/>
      <c r="H410" s="22"/>
      <c r="I410" s="23"/>
    </row>
    <row r="411" spans="1:9" ht="12.75">
      <c r="A411" s="23"/>
      <c r="B411" s="23"/>
      <c r="C411" s="26"/>
      <c r="D411" s="23"/>
      <c r="E411" s="23"/>
      <c r="F411" s="23"/>
      <c r="G411" s="58"/>
      <c r="H411" s="26"/>
      <c r="I411" s="23"/>
    </row>
    <row r="412" spans="1:9" ht="12.75">
      <c r="A412" s="23"/>
      <c r="B412" s="23"/>
      <c r="C412" s="22"/>
      <c r="D412" s="23"/>
      <c r="E412" s="23"/>
      <c r="F412" s="23"/>
      <c r="G412" s="58"/>
      <c r="H412" s="22"/>
      <c r="I412" s="23"/>
    </row>
    <row r="413" spans="1:9" ht="12.75">
      <c r="A413" s="53"/>
      <c r="B413" s="23"/>
      <c r="C413" s="22"/>
      <c r="D413" s="23"/>
      <c r="E413" s="23"/>
      <c r="F413" s="23"/>
      <c r="G413" s="58"/>
      <c r="H413" s="22"/>
      <c r="I413" s="23"/>
    </row>
    <row r="414" spans="1:9" ht="12.75">
      <c r="A414" s="23"/>
      <c r="B414" s="23"/>
      <c r="C414" s="22"/>
      <c r="D414" s="23"/>
      <c r="E414" s="23"/>
      <c r="F414" s="23"/>
      <c r="G414" s="58"/>
      <c r="H414" s="22"/>
      <c r="I414" s="23"/>
    </row>
    <row r="415" spans="1:9" ht="12.75">
      <c r="A415" s="23"/>
      <c r="B415" s="23"/>
      <c r="C415" s="22"/>
      <c r="D415" s="23"/>
      <c r="E415" s="23"/>
      <c r="F415" s="23"/>
      <c r="G415" s="58"/>
      <c r="H415" s="25"/>
      <c r="I415" s="23"/>
    </row>
    <row r="416" spans="1:9" ht="12.75">
      <c r="A416" s="23"/>
      <c r="B416" s="23"/>
      <c r="C416" s="22"/>
      <c r="D416" s="23"/>
      <c r="E416" s="23"/>
      <c r="F416" s="23"/>
      <c r="G416" s="58"/>
      <c r="H416" s="26"/>
      <c r="I416" s="23"/>
    </row>
    <row r="417" spans="1:9" ht="12.75">
      <c r="A417" s="23"/>
      <c r="B417" s="23"/>
      <c r="C417" s="22"/>
      <c r="D417" s="23"/>
      <c r="E417" s="23"/>
      <c r="F417" s="23"/>
      <c r="G417" s="58"/>
      <c r="H417" s="22"/>
      <c r="I417" s="23"/>
    </row>
    <row r="418" spans="1:9" ht="12.75">
      <c r="A418" s="23"/>
      <c r="B418" s="23"/>
      <c r="C418" s="22"/>
      <c r="D418" s="23"/>
      <c r="E418" s="23"/>
      <c r="F418" s="23"/>
      <c r="G418" s="58"/>
      <c r="H418" s="22"/>
      <c r="I418" s="23"/>
    </row>
    <row r="419" spans="1:9" ht="12.75">
      <c r="A419" s="6"/>
      <c r="C419" s="27"/>
      <c r="D419" s="23"/>
      <c r="G419" s="60"/>
      <c r="H419" s="26"/>
      <c r="I419" s="23"/>
    </row>
    <row r="420" spans="1:9" ht="12.75">
      <c r="A420" s="6"/>
      <c r="B420" s="28"/>
      <c r="C420" s="27"/>
      <c r="G420" s="60"/>
      <c r="H420" s="25"/>
      <c r="I420" s="23"/>
    </row>
    <row r="421" spans="1:8" ht="12.75">
      <c r="A421" s="6"/>
      <c r="C421" s="27"/>
      <c r="G421" s="60"/>
      <c r="H421" s="27"/>
    </row>
    <row r="422" spans="1:8" ht="12.75">
      <c r="A422" s="6"/>
      <c r="B422" s="28"/>
      <c r="C422" s="27"/>
      <c r="G422" s="60"/>
      <c r="H422" s="29"/>
    </row>
    <row r="423" spans="1:9" ht="12.75">
      <c r="A423" s="6"/>
      <c r="C423" s="27"/>
      <c r="G423" s="60"/>
      <c r="H423" s="25"/>
      <c r="I423" s="23"/>
    </row>
    <row r="424" spans="1:9" ht="12.75">
      <c r="A424" s="6"/>
      <c r="C424" s="27"/>
      <c r="G424" s="60"/>
      <c r="H424" s="22"/>
      <c r="I424" s="23"/>
    </row>
    <row r="425" spans="1:9" ht="12.75">
      <c r="A425" s="6"/>
      <c r="C425" s="27"/>
      <c r="G425" s="60"/>
      <c r="H425" s="25"/>
      <c r="I425" s="23"/>
    </row>
    <row r="426" spans="1:9" ht="12.75">
      <c r="A426" s="6"/>
      <c r="C426" s="27"/>
      <c r="G426" s="60"/>
      <c r="H426" s="22"/>
      <c r="I426" s="23"/>
    </row>
    <row r="427" spans="1:9" ht="12.75">
      <c r="A427" s="6"/>
      <c r="C427" s="27"/>
      <c r="G427" s="60"/>
      <c r="H427" s="22"/>
      <c r="I427" s="23"/>
    </row>
    <row r="428" spans="1:8" ht="12.75">
      <c r="A428" s="6"/>
      <c r="B428" s="28"/>
      <c r="C428" s="27"/>
      <c r="G428" s="60"/>
      <c r="H428" s="29"/>
    </row>
    <row r="429" spans="1:9" ht="12.75">
      <c r="A429" s="6"/>
      <c r="B429" s="28"/>
      <c r="C429" s="27"/>
      <c r="G429" s="60"/>
      <c r="H429" s="26"/>
      <c r="I429" s="23"/>
    </row>
    <row r="430" spans="1:9" ht="12.75">
      <c r="A430" s="6"/>
      <c r="B430" s="28"/>
      <c r="C430" s="27"/>
      <c r="G430" s="60"/>
      <c r="H430" s="25"/>
      <c r="I430" s="23"/>
    </row>
    <row r="431" spans="1:9" ht="12.75">
      <c r="A431" s="6"/>
      <c r="C431" s="27"/>
      <c r="G431" s="60"/>
      <c r="H431" s="22"/>
      <c r="I431" s="23"/>
    </row>
    <row r="432" spans="1:9" ht="12.75">
      <c r="A432" s="54"/>
      <c r="C432" s="27"/>
      <c r="G432" s="60"/>
      <c r="H432" s="22"/>
      <c r="I432" s="23"/>
    </row>
    <row r="433" ht="12.75">
      <c r="G433" s="60"/>
    </row>
    <row r="434" ht="12.75">
      <c r="G434" s="60"/>
    </row>
    <row r="435" ht="12.75">
      <c r="G435" s="60"/>
    </row>
    <row r="436" ht="12.75">
      <c r="G436" s="60"/>
    </row>
    <row r="437" ht="12.75">
      <c r="G437" s="60"/>
    </row>
    <row r="438" ht="12.75">
      <c r="G438" s="60"/>
    </row>
    <row r="439" ht="12.75">
      <c r="G439" s="60"/>
    </row>
    <row r="440" ht="12.75">
      <c r="G440" s="60"/>
    </row>
    <row r="441" ht="12.75">
      <c r="G441" s="60"/>
    </row>
    <row r="442" ht="12.75">
      <c r="G442" s="60"/>
    </row>
    <row r="443" ht="12.75">
      <c r="G443" s="60"/>
    </row>
    <row r="444" ht="12.75">
      <c r="G444" s="60"/>
    </row>
    <row r="445" ht="12.75">
      <c r="G445" s="60"/>
    </row>
    <row r="446" ht="12.75">
      <c r="G446" s="60"/>
    </row>
    <row r="447" ht="12.75">
      <c r="G447" s="60"/>
    </row>
    <row r="448" ht="12.75">
      <c r="G448" s="60"/>
    </row>
    <row r="449" ht="12.75">
      <c r="G449" s="60"/>
    </row>
    <row r="450" ht="12.75">
      <c r="G450" s="60"/>
    </row>
    <row r="451" ht="12.75">
      <c r="G451" s="60"/>
    </row>
    <row r="452" ht="12.75">
      <c r="G452" s="60"/>
    </row>
    <row r="453" ht="12.75">
      <c r="G453" s="60"/>
    </row>
    <row r="454" ht="12.75">
      <c r="G454" s="60"/>
    </row>
    <row r="455" ht="12.75">
      <c r="G455" s="60"/>
    </row>
    <row r="456" ht="12.75">
      <c r="G456" s="60"/>
    </row>
    <row r="457" ht="12.75">
      <c r="G457" s="60"/>
    </row>
    <row r="458" ht="12.75">
      <c r="G458" s="60"/>
    </row>
    <row r="459" ht="12.75">
      <c r="G459" s="60"/>
    </row>
    <row r="460" ht="12.75">
      <c r="G460" s="60"/>
    </row>
    <row r="461" ht="12.75">
      <c r="G461" s="60"/>
    </row>
    <row r="462" ht="12.75">
      <c r="G462" s="60"/>
    </row>
    <row r="463" ht="12.75">
      <c r="G463" s="60"/>
    </row>
    <row r="464" ht="12.75">
      <c r="G464" s="60"/>
    </row>
    <row r="465" ht="12.75">
      <c r="G465" s="60"/>
    </row>
    <row r="466" ht="12.75">
      <c r="G466" s="60"/>
    </row>
    <row r="467" ht="12.75">
      <c r="G467" s="60"/>
    </row>
    <row r="468" ht="12.75">
      <c r="G468" s="60"/>
    </row>
    <row r="469" ht="12.75">
      <c r="G469" s="60"/>
    </row>
    <row r="470" ht="12.75">
      <c r="G470" s="60"/>
    </row>
    <row r="471" ht="12.75">
      <c r="G471" s="60"/>
    </row>
    <row r="472" ht="12.75">
      <c r="G472" s="60"/>
    </row>
    <row r="473" ht="12.75">
      <c r="G473" s="60"/>
    </row>
    <row r="474" ht="12.75">
      <c r="G474" s="60"/>
    </row>
    <row r="475" ht="12.75">
      <c r="G475" s="60"/>
    </row>
    <row r="476" ht="12.75">
      <c r="G476" s="60"/>
    </row>
    <row r="477" ht="12.75">
      <c r="G477" s="60"/>
    </row>
    <row r="478" ht="12.75">
      <c r="G478" s="60"/>
    </row>
    <row r="479" ht="12.75">
      <c r="G479" s="60"/>
    </row>
    <row r="480" ht="12.75">
      <c r="G480" s="60"/>
    </row>
    <row r="481" ht="12.75">
      <c r="G481" s="60"/>
    </row>
    <row r="482" ht="12.75">
      <c r="G482" s="60"/>
    </row>
    <row r="483" ht="12.75">
      <c r="G483" s="60"/>
    </row>
    <row r="484" ht="12.75">
      <c r="G484" s="60"/>
    </row>
    <row r="485" ht="12.75">
      <c r="G485" s="60"/>
    </row>
    <row r="486" ht="12.75">
      <c r="G486" s="60"/>
    </row>
    <row r="487" ht="12.75">
      <c r="G487" s="60"/>
    </row>
    <row r="488" ht="12.75">
      <c r="G488" s="60"/>
    </row>
    <row r="489" ht="12.75">
      <c r="G489" s="60"/>
    </row>
    <row r="490" ht="12.75">
      <c r="G490" s="60"/>
    </row>
    <row r="491" ht="12.75">
      <c r="G491" s="60"/>
    </row>
    <row r="492" ht="12.75">
      <c r="G492" s="60"/>
    </row>
    <row r="493" ht="12.75">
      <c r="G493" s="60"/>
    </row>
    <row r="494" ht="12.75">
      <c r="G494" s="60"/>
    </row>
    <row r="495" ht="12.75">
      <c r="G495" s="60"/>
    </row>
    <row r="496" ht="12.75">
      <c r="G496" s="60"/>
    </row>
    <row r="497" ht="12.75">
      <c r="G497" s="60"/>
    </row>
    <row r="498" ht="12.75">
      <c r="G498" s="60"/>
    </row>
    <row r="499" ht="12.75">
      <c r="G499" s="60"/>
    </row>
    <row r="500" ht="12.75">
      <c r="G500" s="60"/>
    </row>
    <row r="501" ht="12.75">
      <c r="G501" s="60"/>
    </row>
    <row r="502" ht="12.75">
      <c r="G502" s="60"/>
    </row>
    <row r="503" ht="12.75">
      <c r="G503" s="60"/>
    </row>
    <row r="504" ht="12.75">
      <c r="G504" s="60"/>
    </row>
    <row r="505" ht="12.75">
      <c r="G505" s="60"/>
    </row>
    <row r="506" ht="12.75">
      <c r="G506" s="60"/>
    </row>
    <row r="507" ht="12.75">
      <c r="G507" s="60"/>
    </row>
    <row r="508" ht="12.75">
      <c r="G508" s="60"/>
    </row>
    <row r="509" ht="12.75">
      <c r="G509" s="60"/>
    </row>
    <row r="510" ht="12.75">
      <c r="G510" s="60"/>
    </row>
    <row r="511" ht="12.75">
      <c r="G511" s="60"/>
    </row>
    <row r="512" ht="12.75">
      <c r="G512" s="60"/>
    </row>
    <row r="513" ht="12.75">
      <c r="G513" s="60"/>
    </row>
    <row r="514" ht="12.75">
      <c r="G514" s="60"/>
    </row>
    <row r="515" ht="12.75">
      <c r="G515" s="60"/>
    </row>
    <row r="516" ht="12.75">
      <c r="G516" s="60"/>
    </row>
    <row r="517" ht="12.75">
      <c r="G517" s="60"/>
    </row>
    <row r="518" ht="12.75">
      <c r="G518" s="60"/>
    </row>
    <row r="519" ht="12.75">
      <c r="G519" s="60"/>
    </row>
    <row r="520" ht="12.75">
      <c r="G520" s="60"/>
    </row>
    <row r="521" ht="12.75">
      <c r="G521" s="60"/>
    </row>
    <row r="522" ht="12.75">
      <c r="G522" s="60"/>
    </row>
    <row r="523" ht="12.75">
      <c r="G523" s="60"/>
    </row>
    <row r="524" ht="12.75">
      <c r="G524" s="60"/>
    </row>
    <row r="525" ht="12.75">
      <c r="G525" s="60"/>
    </row>
    <row r="526" ht="12.75">
      <c r="G526" s="60"/>
    </row>
    <row r="527" ht="12.75">
      <c r="G527" s="60"/>
    </row>
    <row r="528" ht="12.75">
      <c r="G528" s="60"/>
    </row>
    <row r="529" ht="12.75">
      <c r="G529" s="60"/>
    </row>
    <row r="530" ht="12.75">
      <c r="G530" s="60"/>
    </row>
    <row r="531" ht="12.75">
      <c r="G531" s="60"/>
    </row>
    <row r="532" ht="12.75">
      <c r="G532" s="60"/>
    </row>
    <row r="533" ht="12.75">
      <c r="G533" s="60"/>
    </row>
    <row r="534" ht="12.75">
      <c r="G534" s="60"/>
    </row>
    <row r="535" ht="12.75">
      <c r="G535" s="60"/>
    </row>
    <row r="536" ht="12.75">
      <c r="G536" s="60"/>
    </row>
    <row r="537" ht="12.75">
      <c r="G537" s="60"/>
    </row>
    <row r="538" ht="12.75">
      <c r="G538" s="60"/>
    </row>
    <row r="539" ht="12.75">
      <c r="G539" s="60"/>
    </row>
    <row r="540" ht="12.75">
      <c r="G540" s="60"/>
    </row>
    <row r="541" ht="12.75">
      <c r="G541" s="60"/>
    </row>
    <row r="542" ht="12.75">
      <c r="G542" s="60"/>
    </row>
    <row r="543" ht="12.75">
      <c r="G543" s="60"/>
    </row>
    <row r="544" ht="12.75">
      <c r="G544" s="60"/>
    </row>
  </sheetData>
  <sheetProtection password="C762" sheet="1" objects="1" scenarios="1"/>
  <mergeCells count="13">
    <mergeCell ref="A11:E11"/>
    <mergeCell ref="F11:I11"/>
    <mergeCell ref="A12:E12"/>
    <mergeCell ref="A2:I2"/>
    <mergeCell ref="A7:C7"/>
    <mergeCell ref="E7:F7"/>
    <mergeCell ref="G9:I9"/>
    <mergeCell ref="A9:F9"/>
    <mergeCell ref="G5:H5"/>
    <mergeCell ref="F13:I13"/>
    <mergeCell ref="A13:E13"/>
    <mergeCell ref="F12:I12"/>
    <mergeCell ref="A15:I15"/>
  </mergeCells>
  <printOptions horizontalCentered="1"/>
  <pageMargins left="0.3937007874015748" right="0.3937007874015748" top="0.984251968503937" bottom="0.7874015748031497" header="0.5118110236220472" footer="0.5118110236220472"/>
  <pageSetup fitToHeight="3" horizontalDpi="300" verticalDpi="300" orientation="portrait" paperSize="9" scale="80" r:id="rId1"/>
  <headerFooter alignWithMargins="0">
    <oddHeader>&amp;LUnione Sportiva Brunico&amp;C&amp;"Arial,Grassetto"&amp;12Ski Alp Silvester Cup 2006&amp;RFunivie Plan de Corones
Kronplatz Seilbahn</oddHeader>
    <oddFooter>&amp;L&amp;D&amp;C&amp;P/&amp;N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531"/>
  <sheetViews>
    <sheetView workbookViewId="0" topLeftCell="A2">
      <selection activeCell="C23" sqref="C23"/>
    </sheetView>
  </sheetViews>
  <sheetFormatPr defaultColWidth="11.421875" defaultRowHeight="12.75"/>
  <cols>
    <col min="1" max="1" width="5.7109375" style="0" customWidth="1"/>
    <col min="2" max="2" width="6.57421875" style="0" customWidth="1"/>
    <col min="3" max="3" width="35.140625" style="0" customWidth="1"/>
    <col min="4" max="4" width="7.00390625" style="0" customWidth="1"/>
    <col min="5" max="5" width="6.421875" style="0" customWidth="1"/>
    <col min="6" max="6" width="6.7109375" style="0" customWidth="1"/>
    <col min="7" max="7" width="3.140625" style="0" customWidth="1"/>
    <col min="8" max="8" width="33.28125" style="0" customWidth="1"/>
    <col min="9" max="9" width="10.140625" style="0" customWidth="1"/>
    <col min="10" max="10" width="9.7109375" style="0" customWidth="1"/>
    <col min="11" max="16384" width="9.140625" style="0" customWidth="1"/>
  </cols>
  <sheetData>
    <row r="2" spans="1:10" ht="26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62"/>
    </row>
    <row r="3" spans="1:10" ht="9.75" customHeight="1">
      <c r="A3" s="13"/>
      <c r="B3" s="3"/>
      <c r="C3" s="3"/>
      <c r="D3" s="3"/>
      <c r="E3" s="3"/>
      <c r="F3" s="3"/>
      <c r="G3" s="3"/>
      <c r="H3" s="3"/>
      <c r="I3" s="1"/>
      <c r="J3" s="1"/>
    </row>
    <row r="4" spans="2:10" ht="11.25" customHeight="1">
      <c r="B4" s="2"/>
      <c r="C4" s="2"/>
      <c r="D4" s="1"/>
      <c r="E4" s="1"/>
      <c r="F4" s="1"/>
      <c r="G4" s="1"/>
      <c r="H4" s="1"/>
      <c r="I4" s="1"/>
      <c r="J4" s="1"/>
    </row>
    <row r="5" spans="1:8" ht="18">
      <c r="A5" s="35" t="str">
        <f>'AM'!A5</f>
        <v>SOCIETÁ  ORGANIZZATRICE / VERANSTALTER:</v>
      </c>
      <c r="B5" s="11"/>
      <c r="C5" s="42"/>
      <c r="E5" s="6"/>
      <c r="F5" s="6"/>
      <c r="G5" s="102" t="str">
        <f>'AM'!G5</f>
        <v>UNIONE SPORTIVA  BRUNICO                </v>
      </c>
      <c r="H5" s="112"/>
    </row>
    <row r="6" spans="1:7" ht="12" customHeight="1">
      <c r="A6" s="9"/>
      <c r="B6" s="6"/>
      <c r="D6" s="6"/>
      <c r="E6" s="6"/>
      <c r="F6" s="6"/>
      <c r="G6" s="6"/>
    </row>
    <row r="7" spans="1:10" ht="16.5" thickBot="1">
      <c r="A7" s="118" t="str">
        <f>'AM'!A7</f>
        <v>LOCALITÁ: RISCONE/REISCHACH</v>
      </c>
      <c r="B7" s="118"/>
      <c r="C7" s="118"/>
      <c r="D7" s="36" t="str">
        <f>'AM'!D7</f>
        <v>Data</v>
      </c>
      <c r="E7" s="120">
        <f>'AM'!E7</f>
        <v>38745</v>
      </c>
      <c r="F7" s="120"/>
      <c r="G7" s="9"/>
      <c r="H7" s="44" t="str">
        <f>'AM'!H7</f>
        <v>ORA DI PARTENZA / START</v>
      </c>
      <c r="I7" s="85">
        <f>'AM'!I7</f>
        <v>0.7916666666666666</v>
      </c>
      <c r="J7" s="64"/>
    </row>
    <row r="8" spans="1:10" ht="6.75" customHeight="1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18">
      <c r="A9" s="123" t="str">
        <f>'AM'!A9</f>
        <v>CARATTERISTICHE  TECNICHE</v>
      </c>
      <c r="B9" s="126"/>
      <c r="C9" s="126"/>
      <c r="D9" s="126"/>
      <c r="E9" s="126"/>
      <c r="F9" s="126"/>
      <c r="G9" s="126"/>
      <c r="H9" s="123" t="str">
        <f>'AM'!G9</f>
        <v>TECHNISCHE DATEN</v>
      </c>
      <c r="I9" s="122"/>
      <c r="J9" s="63"/>
    </row>
    <row r="10" spans="1:10" ht="7.5" customHeight="1">
      <c r="A10" s="39"/>
      <c r="B10" s="39"/>
      <c r="C10" s="39"/>
      <c r="D10" s="37"/>
      <c r="E10" s="37"/>
      <c r="F10" s="37"/>
      <c r="G10" s="38"/>
      <c r="H10" s="39"/>
      <c r="I10" s="39"/>
      <c r="J10" s="39"/>
    </row>
    <row r="11" spans="1:10" ht="15.75" customHeight="1">
      <c r="A11" s="125" t="str">
        <f>'AM'!A11</f>
        <v>PISTA/PISTE:                                                         Silvestert</v>
      </c>
      <c r="B11" s="125"/>
      <c r="C11" s="125"/>
      <c r="D11" s="125"/>
      <c r="E11" s="125"/>
      <c r="F11" s="125" t="str">
        <f>'AM'!F11</f>
        <v>PARTENZA/START:           Riscone partenza funivia</v>
      </c>
      <c r="G11" s="112"/>
      <c r="H11" s="112"/>
      <c r="I11" s="112"/>
      <c r="J11" s="112"/>
    </row>
    <row r="12" spans="1:9" ht="15.75" customHeight="1">
      <c r="A12" s="125" t="str">
        <f>'AM'!A12</f>
        <v>DISLIVELLO/HÖHENUNTERSCHIED:                 mt.  1.300</v>
      </c>
      <c r="B12" s="125"/>
      <c r="C12" s="125"/>
      <c r="D12" s="125"/>
      <c r="E12" s="125"/>
      <c r="F12" s="117" t="str">
        <f>'AM'!F12</f>
        <v>                                               Reischach - Seilbahnen</v>
      </c>
      <c r="G12" s="117"/>
      <c r="H12" s="117"/>
      <c r="I12" s="117"/>
    </row>
    <row r="13" spans="1:10" ht="15.75" customHeight="1">
      <c r="A13" s="125" t="str">
        <f>'AM'!A13</f>
        <v>LUNGHEZZA/LÄNGE:                                          ca Km  6,0</v>
      </c>
      <c r="B13" s="125"/>
      <c r="C13" s="125"/>
      <c r="D13" s="125"/>
      <c r="E13" s="125"/>
      <c r="F13" s="125" t="str">
        <f>'AM'!F13</f>
        <v>ARRIVO/ZIEL:    Cima  Plan de Corones/Kronplatzgipfel</v>
      </c>
      <c r="G13" s="112"/>
      <c r="H13" s="112"/>
      <c r="I13" s="112"/>
      <c r="J13" s="112"/>
    </row>
    <row r="14" spans="1:10" ht="12.75" customHeight="1">
      <c r="A14" s="34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9.5" customHeight="1">
      <c r="A15" s="124" t="s">
        <v>13</v>
      </c>
      <c r="B15" s="115"/>
      <c r="C15" s="115"/>
      <c r="D15" s="115"/>
      <c r="E15" s="115"/>
      <c r="F15" s="115"/>
      <c r="G15" s="115"/>
      <c r="H15" s="115"/>
      <c r="I15" s="115"/>
      <c r="J15" s="61"/>
    </row>
    <row r="16" spans="2:7" ht="8.25" customHeight="1" thickBot="1">
      <c r="B16" s="6"/>
      <c r="D16" s="6"/>
      <c r="E16" s="6"/>
      <c r="F16" s="6"/>
      <c r="G16" s="6"/>
    </row>
    <row r="17" spans="1:10" ht="30" customHeight="1" thickBot="1">
      <c r="A17" s="65" t="s">
        <v>11</v>
      </c>
      <c r="B17" s="67" t="s">
        <v>10</v>
      </c>
      <c r="C17" s="66" t="s">
        <v>12</v>
      </c>
      <c r="D17" s="66" t="s">
        <v>8</v>
      </c>
      <c r="E17" s="51" t="s">
        <v>6</v>
      </c>
      <c r="F17" s="66" t="s">
        <v>7</v>
      </c>
      <c r="G17" s="66" t="s">
        <v>216</v>
      </c>
      <c r="H17" s="66" t="s">
        <v>9</v>
      </c>
      <c r="I17" s="99" t="s">
        <v>14</v>
      </c>
      <c r="J17" s="99" t="s">
        <v>21</v>
      </c>
    </row>
    <row r="18" spans="1:10" ht="12.75">
      <c r="A18" s="55">
        <v>1</v>
      </c>
      <c r="B18" s="17">
        <v>106</v>
      </c>
      <c r="C18" s="16" t="str">
        <f>IF($B18&lt;&gt;"",VLOOKUP($B18,[0]!CODICIG1,2,FALSE),"")</f>
        <v>Zemmer  Urban</v>
      </c>
      <c r="D18" s="14" t="str">
        <f>IF($B18&lt;&gt;"",VLOOKUP($B18,[0]!CODICIG1,3,FALSE),"")</f>
        <v>M</v>
      </c>
      <c r="E18" s="14" t="str">
        <f>IF($B18&lt;&gt;"",VLOOKUP($B18,[0]!CODICIG1,4,FALSE),"")</f>
        <v>M40</v>
      </c>
      <c r="F18" s="14">
        <f>IF($B18&lt;&gt;"",VLOOKUP($B18,[0]!CODICIG1,5,FALSE),"")</f>
        <v>1970</v>
      </c>
      <c r="G18" s="14"/>
      <c r="H18" s="15" t="str">
        <f>IF($B18&lt;&gt;"",VLOOKUP($B18,[0]!CODICIG1,7,FALSE),"")</f>
        <v>Aktiv Sport Kastelruth</v>
      </c>
      <c r="I18" s="106">
        <v>0.03841898148148148</v>
      </c>
      <c r="J18" s="106"/>
    </row>
    <row r="19" spans="1:10" ht="12.75">
      <c r="A19" s="55">
        <f aca="true" t="shared" si="0" ref="A19:A50">A18+1</f>
        <v>2</v>
      </c>
      <c r="B19" s="17">
        <v>1</v>
      </c>
      <c r="C19" s="15" t="str">
        <f>IF($B19&lt;&gt;"",VLOOKUP($B19,[0]!CODICIG1,2,FALSE),"")</f>
        <v>Wurzer  Manfred</v>
      </c>
      <c r="D19" s="14" t="str">
        <f>IF($B19&lt;&gt;"",VLOOKUP($B19,[0]!CODICIG1,3,FALSE),"")</f>
        <v>M</v>
      </c>
      <c r="E19" s="14" t="str">
        <f>IF($B19&lt;&gt;"",VLOOKUP($B19,[0]!CODICIG1,4,FALSE),"")</f>
        <v>M50</v>
      </c>
      <c r="F19" s="14">
        <f>IF($B19&lt;&gt;"",VLOOKUP($B19,[0]!CODICIG1,5,FALSE),"")</f>
        <v>1963</v>
      </c>
      <c r="G19" s="14"/>
      <c r="H19" s="15" t="str">
        <f>IF($B19&lt;&gt;"",VLOOKUP($B19,[0]!CODICIG1,7,FALSE),"")</f>
        <v>ASV Niederdorf </v>
      </c>
      <c r="I19" s="106">
        <v>0.04068252314814815</v>
      </c>
      <c r="J19" s="106">
        <f aca="true" t="shared" si="1" ref="J19:J50">I19-$I$18</f>
        <v>0.002263541666666674</v>
      </c>
    </row>
    <row r="20" spans="1:10" ht="12.75">
      <c r="A20" s="55">
        <f t="shared" si="0"/>
        <v>3</v>
      </c>
      <c r="B20" s="17">
        <v>2</v>
      </c>
      <c r="C20" s="15" t="str">
        <f>IF($B20&lt;&gt;"",VLOOKUP($B20,[0]!CODICIG1,2,FALSE),"")</f>
        <v>Pfattner  Franz</v>
      </c>
      <c r="D20" s="14" t="str">
        <f>IF($B20&lt;&gt;"",VLOOKUP($B20,[0]!CODICIG1,3,FALSE),"")</f>
        <v>M</v>
      </c>
      <c r="E20" s="14" t="str">
        <f>IF($B20&lt;&gt;"",VLOOKUP($B20,[0]!CODICIG1,4,FALSE),"")</f>
        <v>M40</v>
      </c>
      <c r="F20" s="14">
        <f>IF($B20&lt;&gt;"",VLOOKUP($B20,[0]!CODICIG1,5,FALSE),"")</f>
        <v>1971</v>
      </c>
      <c r="G20" s="14"/>
      <c r="H20" s="15" t="str">
        <f>IF($B20&lt;&gt;"",VLOOKUP($B20,[0]!CODICIG1,7,FALSE),"")</f>
        <v>Latzfons</v>
      </c>
      <c r="I20" s="106">
        <v>0.04134872685185185</v>
      </c>
      <c r="J20" s="106">
        <f t="shared" si="1"/>
        <v>0.0029297453703703707</v>
      </c>
    </row>
    <row r="21" spans="1:10" ht="12.75">
      <c r="A21" s="55">
        <f t="shared" si="0"/>
        <v>4</v>
      </c>
      <c r="B21" s="17">
        <v>123</v>
      </c>
      <c r="C21" s="15" t="str">
        <f>IF($B21&lt;&gt;"",VLOOKUP($B21,[0]!CODICIG1,2,FALSE),"")</f>
        <v>Miori Luca</v>
      </c>
      <c r="D21" s="14" t="str">
        <f>IF($B21&lt;&gt;"",VLOOKUP($B21,[0]!CODICIG1,3,FALSE),"")</f>
        <v>M</v>
      </c>
      <c r="E21" s="14" t="str">
        <f>IF($B21&lt;&gt;"",VLOOKUP($B21,[0]!CODICIG1,4,FALSE),"")</f>
        <v>M30</v>
      </c>
      <c r="F21" s="14">
        <f>IF($B21&lt;&gt;"",VLOOKUP($B21,[0]!CODICIG1,5,FALSE),"")</f>
        <v>1980</v>
      </c>
      <c r="G21" s="14"/>
      <c r="H21" s="15" t="str">
        <f>IF($B21&lt;&gt;"",VLOOKUP($B21,[0]!CODICIG1,7,FALSE),"")</f>
        <v>SC Valle dei laghi</v>
      </c>
      <c r="I21" s="106">
        <v>0.042992013888888896</v>
      </c>
      <c r="J21" s="106">
        <f t="shared" si="1"/>
        <v>0.004573032407407418</v>
      </c>
    </row>
    <row r="22" spans="1:10" ht="12.75">
      <c r="A22" s="55">
        <f t="shared" si="0"/>
        <v>5</v>
      </c>
      <c r="B22" s="17">
        <v>3</v>
      </c>
      <c r="C22" s="15" t="str">
        <f>IF($B22&lt;&gt;"",VLOOKUP($B22,[0]!CODICIG1,2,FALSE),"")</f>
        <v>Innerkofler  Eugen</v>
      </c>
      <c r="D22" s="14" t="str">
        <f>IF($B22&lt;&gt;"",VLOOKUP($B22,[0]!CODICIG1,3,FALSE),"")</f>
        <v>M</v>
      </c>
      <c r="E22" s="14" t="str">
        <f>IF($B22&lt;&gt;"",VLOOKUP($B22,[0]!CODICIG1,4,FALSE),"")</f>
        <v>M50</v>
      </c>
      <c r="F22" s="14">
        <f>IF($B22&lt;&gt;"",VLOOKUP($B22,[0]!CODICIG1,5,FALSE),"")</f>
        <v>1964</v>
      </c>
      <c r="G22" s="14"/>
      <c r="H22" s="15" t="str">
        <f>IF($B22&lt;&gt;"",VLOOKUP($B22,[0]!CODICIG1,7,FALSE),"")</f>
        <v>SV Niederdorf</v>
      </c>
      <c r="I22" s="106">
        <v>0.04333298611111111</v>
      </c>
      <c r="J22" s="106">
        <f t="shared" si="1"/>
        <v>0.004914004629629633</v>
      </c>
    </row>
    <row r="23" spans="1:10" ht="12.75">
      <c r="A23" s="55">
        <f t="shared" si="0"/>
        <v>6</v>
      </c>
      <c r="B23" s="17">
        <v>23</v>
      </c>
      <c r="C23" s="15" t="str">
        <f>IF($B23&lt;&gt;"",VLOOKUP($B23,[0]!CODICIG1,2,FALSE),"")</f>
        <v>Cattaneo  Martino</v>
      </c>
      <c r="D23" s="14" t="str">
        <f>IF($B23&lt;&gt;"",VLOOKUP($B23,[0]!CODICIG1,3,FALSE),"")</f>
        <v>M</v>
      </c>
      <c r="E23" s="14" t="str">
        <f>IF($B23&lt;&gt;"",VLOOKUP($B23,[0]!CODICIG1,4,FALSE),"")</f>
        <v>M50</v>
      </c>
      <c r="F23" s="14">
        <f>IF($B23&lt;&gt;"",VLOOKUP($B23,[0]!CODICIG1,5,FALSE),"")</f>
        <v>1960</v>
      </c>
      <c r="G23" s="14"/>
      <c r="H23" s="15" t="str">
        <f>IF($B23&lt;&gt;"",VLOOKUP($B23,[0]!CODICIG1,7,FALSE),"")</f>
        <v>GSA Ranica</v>
      </c>
      <c r="I23" s="106">
        <v>0.04361018518518519</v>
      </c>
      <c r="J23" s="106">
        <f t="shared" si="1"/>
        <v>0.005191203703703712</v>
      </c>
    </row>
    <row r="24" spans="1:10" ht="12.75">
      <c r="A24" s="55">
        <f t="shared" si="0"/>
        <v>7</v>
      </c>
      <c r="B24" s="17">
        <v>4</v>
      </c>
      <c r="C24" s="15" t="str">
        <f>IF($B24&lt;&gt;"",VLOOKUP($B24,[0]!CODICIG1,2,FALSE),"")</f>
        <v>Steinacher  Dario</v>
      </c>
      <c r="D24" s="14" t="str">
        <f>IF($B24&lt;&gt;"",VLOOKUP($B24,[0]!CODICIG1,3,FALSE),"")</f>
        <v>M</v>
      </c>
      <c r="E24" s="14" t="str">
        <f>IF($B24&lt;&gt;"",VLOOKUP($B24,[0]!CODICIG1,4,FALSE),"")</f>
        <v>M40</v>
      </c>
      <c r="F24" s="14">
        <f>IF($B24&lt;&gt;"",VLOOKUP($B24,[0]!CODICIG1,5,FALSE),"")</f>
        <v>1974</v>
      </c>
      <c r="G24" s="14"/>
      <c r="H24" s="15" t="str">
        <f>IF($B24&lt;&gt;"",VLOOKUP($B24,[0]!CODICIG1,7,FALSE),"")</f>
        <v>US Brunico</v>
      </c>
      <c r="I24" s="106">
        <v>0.04362824074074074</v>
      </c>
      <c r="J24" s="106">
        <f t="shared" si="1"/>
        <v>0.005209259259259261</v>
      </c>
    </row>
    <row r="25" spans="1:10" ht="12.75">
      <c r="A25" s="55">
        <f t="shared" si="0"/>
        <v>8</v>
      </c>
      <c r="B25" s="17">
        <v>95</v>
      </c>
      <c r="C25" s="15" t="str">
        <f>IF($B25&lt;&gt;"",VLOOKUP($B25,[0]!CODICIG1,2,FALSE),"")</f>
        <v>Thaler  Sigmund</v>
      </c>
      <c r="D25" s="14" t="str">
        <f>IF($B25&lt;&gt;"",VLOOKUP($B25,[0]!CODICIG1,3,FALSE),"")</f>
        <v>M</v>
      </c>
      <c r="E25" s="14" t="str">
        <f>IF($B25&lt;&gt;"",VLOOKUP($B25,[0]!CODICIG1,4,FALSE),"")</f>
        <v>M30</v>
      </c>
      <c r="F25" s="14">
        <f>IF($B25&lt;&gt;"",VLOOKUP($B25,[0]!CODICIG1,5,FALSE),"")</f>
        <v>1988</v>
      </c>
      <c r="G25" s="14"/>
      <c r="H25" s="15" t="str">
        <f>IF($B25&lt;&gt;"",VLOOKUP($B25,[0]!CODICIG1,7,FALSE),"")</f>
        <v>SC Brenta</v>
      </c>
      <c r="I25" s="106">
        <v>0.0436712962962963</v>
      </c>
      <c r="J25" s="106">
        <f t="shared" si="1"/>
        <v>0.005252314814814821</v>
      </c>
    </row>
    <row r="26" spans="1:10" ht="12.75">
      <c r="A26" s="55">
        <f t="shared" si="0"/>
        <v>9</v>
      </c>
      <c r="B26" s="17">
        <v>28</v>
      </c>
      <c r="C26" s="15" t="str">
        <f>IF($B26&lt;&gt;"",VLOOKUP($B26,[0]!CODICIG1,2,FALSE),"")</f>
        <v>Elsler  Martin</v>
      </c>
      <c r="D26" s="14" t="str">
        <f>IF($B26&lt;&gt;"",VLOOKUP($B26,[0]!CODICIG1,3,FALSE),"")</f>
        <v>M</v>
      </c>
      <c r="E26" s="14" t="str">
        <f>IF($B26&lt;&gt;"",VLOOKUP($B26,[0]!CODICIG1,4,FALSE),"")</f>
        <v>M40</v>
      </c>
      <c r="F26" s="14">
        <f>IF($B26&lt;&gt;"",VLOOKUP($B26,[0]!CODICIG1,5,FALSE),"")</f>
        <v>1966</v>
      </c>
      <c r="G26" s="14"/>
      <c r="H26" s="15" t="str">
        <f>IF($B26&lt;&gt;"",VLOOKUP($B26,[0]!CODICIG1,7,FALSE),"")</f>
        <v>Ski Team Val di Fassa</v>
      </c>
      <c r="I26" s="106">
        <v>0.044057986111111114</v>
      </c>
      <c r="J26" s="106">
        <f t="shared" si="1"/>
        <v>0.005639004629629636</v>
      </c>
    </row>
    <row r="27" spans="1:10" ht="12.75">
      <c r="A27" s="55">
        <f t="shared" si="0"/>
        <v>10</v>
      </c>
      <c r="B27" s="17">
        <v>94</v>
      </c>
      <c r="C27" s="15" t="str">
        <f>IF($B27&lt;&gt;"",VLOOKUP($B27,[0]!CODICIG1,2,FALSE),"")</f>
        <v>Thaler  Benjamin</v>
      </c>
      <c r="D27" s="14" t="str">
        <f>IF($B27&lt;&gt;"",VLOOKUP($B27,[0]!CODICIG1,3,FALSE),"")</f>
        <v>M</v>
      </c>
      <c r="E27" s="14" t="str">
        <f>IF($B27&lt;&gt;"",VLOOKUP($B27,[0]!CODICIG1,4,FALSE),"")</f>
        <v>M30</v>
      </c>
      <c r="F27" s="14">
        <f>IF($B27&lt;&gt;"",VLOOKUP($B27,[0]!CODICIG1,5,FALSE),"")</f>
        <v>1984</v>
      </c>
      <c r="G27" s="14"/>
      <c r="H27" s="15" t="str">
        <f>IF($B27&lt;&gt;"",VLOOKUP($B27,[0]!CODICIG1,7,FALSE),"")</f>
        <v>Race Team Sarntol</v>
      </c>
      <c r="I27" s="106">
        <v>0.044169212962962966</v>
      </c>
      <c r="J27" s="106">
        <f t="shared" si="1"/>
        <v>0.005750231481481488</v>
      </c>
    </row>
    <row r="28" spans="1:10" ht="12.75">
      <c r="A28" s="55">
        <f t="shared" si="0"/>
        <v>11</v>
      </c>
      <c r="B28" s="17">
        <v>46</v>
      </c>
      <c r="C28" s="15" t="str">
        <f>IF($B28&lt;&gt;"",VLOOKUP($B28,[0]!CODICIG1,2,FALSE),"")</f>
        <v>Karlegger  Ubald</v>
      </c>
      <c r="D28" s="14" t="str">
        <f>IF($B28&lt;&gt;"",VLOOKUP($B28,[0]!CODICIG1,3,FALSE),"")</f>
        <v>M</v>
      </c>
      <c r="E28" s="14" t="str">
        <f>IF($B28&lt;&gt;"",VLOOKUP($B28,[0]!CODICIG1,4,FALSE),"")</f>
        <v>M50</v>
      </c>
      <c r="F28" s="14">
        <f>IF($B28&lt;&gt;"",VLOOKUP($B28,[0]!CODICIG1,5,FALSE),"")</f>
        <v>1959</v>
      </c>
      <c r="G28" s="14"/>
      <c r="H28" s="15" t="str">
        <f>IF($B28&lt;&gt;"",VLOOKUP($B28,[0]!CODICIG1,7,FALSE),"")</f>
        <v>BRD St. Martin Passeier</v>
      </c>
      <c r="I28" s="106">
        <v>0.04431909722222222</v>
      </c>
      <c r="J28" s="106">
        <f t="shared" si="1"/>
        <v>0.005900115740740744</v>
      </c>
    </row>
    <row r="29" spans="1:10" ht="12.75">
      <c r="A29" s="55">
        <f t="shared" si="0"/>
        <v>12</v>
      </c>
      <c r="B29" s="17">
        <v>6</v>
      </c>
      <c r="C29" s="15" t="str">
        <f>IF($B29&lt;&gt;"",VLOOKUP($B29,[0]!CODICIG1,2,FALSE),"")</f>
        <v>Stifter  Hartmann</v>
      </c>
      <c r="D29" s="14" t="str">
        <f>IF($B29&lt;&gt;"",VLOOKUP($B29,[0]!CODICIG1,3,FALSE),"")</f>
        <v>M</v>
      </c>
      <c r="E29" s="14" t="str">
        <f>IF($B29&lt;&gt;"",VLOOKUP($B29,[0]!CODICIG1,4,FALSE),"")</f>
        <v>M50</v>
      </c>
      <c r="F29" s="14">
        <f>IF($B29&lt;&gt;"",VLOOKUP($B29,[0]!CODICIG1,5,FALSE),"")</f>
        <v>1957</v>
      </c>
      <c r="G29" s="14"/>
      <c r="H29" s="15" t="str">
        <f>IF($B29&lt;&gt;"",VLOOKUP($B29,[0]!CODICIG1,7,FALSE),"")</f>
        <v>Bela Ladinia</v>
      </c>
      <c r="I29" s="106">
        <v>0.044385879629629636</v>
      </c>
      <c r="J29" s="106">
        <f t="shared" si="1"/>
        <v>0.005966898148148159</v>
      </c>
    </row>
    <row r="30" spans="1:10" ht="12.75">
      <c r="A30" s="55">
        <f t="shared" si="0"/>
        <v>13</v>
      </c>
      <c r="B30" s="17">
        <v>96</v>
      </c>
      <c r="C30" s="15" t="str">
        <f>IF($B30&lt;&gt;"",VLOOKUP($B30,[0]!CODICIG1,2,FALSE),"")</f>
        <v>Thaler  Wilfried</v>
      </c>
      <c r="D30" s="14" t="str">
        <f>IF($B30&lt;&gt;"",VLOOKUP($B30,[0]!CODICIG1,3,FALSE),"")</f>
        <v>M</v>
      </c>
      <c r="E30" s="14" t="str">
        <f>IF($B30&lt;&gt;"",VLOOKUP($B30,[0]!CODICIG1,4,FALSE),"")</f>
        <v>M30</v>
      </c>
      <c r="F30" s="14">
        <f>IF($B30&lt;&gt;"",VLOOKUP($B30,[0]!CODICIG1,5,FALSE),"")</f>
        <v>1991</v>
      </c>
      <c r="G30" s="14"/>
      <c r="H30" s="15" t="str">
        <f>IF($B30&lt;&gt;"",VLOOKUP($B30,[0]!CODICIG1,7,FALSE),"")</f>
        <v>SC Brenta</v>
      </c>
      <c r="I30" s="106">
        <v>0.04446099537037037</v>
      </c>
      <c r="J30" s="106">
        <f t="shared" si="1"/>
        <v>0.006042013888888892</v>
      </c>
    </row>
    <row r="31" spans="1:10" ht="12.75">
      <c r="A31" s="55">
        <f t="shared" si="0"/>
        <v>14</v>
      </c>
      <c r="B31" s="17">
        <v>37</v>
      </c>
      <c r="C31" s="15" t="str">
        <f>IF($B31&lt;&gt;"",VLOOKUP($B31,[0]!CODICIG1,2,FALSE),"")</f>
        <v>Grüner  Martin</v>
      </c>
      <c r="D31" s="14" t="str">
        <f>IF($B31&lt;&gt;"",VLOOKUP($B31,[0]!CODICIG1,3,FALSE),"")</f>
        <v>M</v>
      </c>
      <c r="E31" s="14" t="str">
        <f>IF($B31&lt;&gt;"",VLOOKUP($B31,[0]!CODICIG1,4,FALSE),"")</f>
        <v>M30</v>
      </c>
      <c r="F31" s="14">
        <f>IF($B31&lt;&gt;"",VLOOKUP($B31,[0]!CODICIG1,5,FALSE),"")</f>
        <v>1978</v>
      </c>
      <c r="G31" s="14"/>
      <c r="H31" s="15" t="str">
        <f>IF($B31&lt;&gt;"",VLOOKUP($B31,[0]!CODICIG1,7,FALSE),"")</f>
        <v>ASV Niederdorf Raika</v>
      </c>
      <c r="I31" s="106">
        <v>0.04452569444444445</v>
      </c>
      <c r="J31" s="106">
        <f t="shared" si="1"/>
        <v>0.0061067129629629735</v>
      </c>
    </row>
    <row r="32" spans="1:10" ht="12.75">
      <c r="A32" s="55">
        <f t="shared" si="0"/>
        <v>15</v>
      </c>
      <c r="B32" s="17">
        <v>124</v>
      </c>
      <c r="C32" s="15" t="str">
        <f>IF($B32&lt;&gt;"",VLOOKUP($B32,[0]!CODICIG1,2,FALSE),"")</f>
        <v>Bergmeister Franz</v>
      </c>
      <c r="D32" s="14" t="str">
        <f>IF($B32&lt;&gt;"",VLOOKUP($B32,[0]!CODICIG1,3,FALSE),"")</f>
        <v>M</v>
      </c>
      <c r="E32" s="14" t="str">
        <f>IF($B32&lt;&gt;"",VLOOKUP($B32,[0]!CODICIG1,4,FALSE),"")</f>
        <v>M50</v>
      </c>
      <c r="F32" s="14">
        <f>IF($B32&lt;&gt;"",VLOOKUP($B32,[0]!CODICIG1,5,FALSE),"")</f>
        <v>1963</v>
      </c>
      <c r="G32" s="14"/>
      <c r="H32" s="15" t="str">
        <f>IF($B32&lt;&gt;"",VLOOKUP($B32,[0]!CODICIG1,7,FALSE),"")</f>
        <v>Bela Ladinia</v>
      </c>
      <c r="I32" s="106">
        <v>0.04482951388888889</v>
      </c>
      <c r="J32" s="106">
        <f t="shared" si="1"/>
        <v>0.00641053240740741</v>
      </c>
    </row>
    <row r="33" spans="1:10" ht="12.75">
      <c r="A33" s="55">
        <f t="shared" si="0"/>
        <v>16</v>
      </c>
      <c r="B33" s="17">
        <v>87</v>
      </c>
      <c r="C33" s="20" t="str">
        <f>IF($B33&lt;&gt;"",VLOOKUP($B33,[0]!CODICIG1,2,FALSE),"")</f>
        <v>Steinmaier  Alexander</v>
      </c>
      <c r="D33" s="14" t="str">
        <f>IF($B33&lt;&gt;"",VLOOKUP($B33,[0]!CODICIG1,3,FALSE),"")</f>
        <v>M</v>
      </c>
      <c r="E33" s="14" t="str">
        <f>IF($B33&lt;&gt;"",VLOOKUP($B33,[0]!CODICIG1,4,FALSE),"")</f>
        <v>M30</v>
      </c>
      <c r="F33" s="14">
        <f>IF($B33&lt;&gt;"",VLOOKUP($B33,[0]!CODICIG1,5,FALSE),"")</f>
        <v>1977</v>
      </c>
      <c r="G33" s="14"/>
      <c r="H33" s="15" t="str">
        <f>IF($B33&lt;&gt;"",VLOOKUP($B33,[0]!CODICIG1,7,FALSE),"")</f>
        <v>SV Pichl Gsies</v>
      </c>
      <c r="I33" s="106">
        <v>0.04489224537037037</v>
      </c>
      <c r="J33" s="106">
        <f t="shared" si="1"/>
        <v>0.006473263888888893</v>
      </c>
    </row>
    <row r="34" spans="1:10" ht="12.75">
      <c r="A34" s="55">
        <f t="shared" si="0"/>
        <v>17</v>
      </c>
      <c r="B34" s="17">
        <v>7</v>
      </c>
      <c r="C34" s="15" t="str">
        <f>IF($B34&lt;&gt;"",VLOOKUP($B34,[0]!CODICIG1,2,FALSE),"")</f>
        <v>Mair  Meinhard</v>
      </c>
      <c r="D34" s="14" t="str">
        <f>IF($B34&lt;&gt;"",VLOOKUP($B34,[0]!CODICIG1,3,FALSE),"")</f>
        <v>M</v>
      </c>
      <c r="E34" s="14" t="str">
        <f>IF($B34&lt;&gt;"",VLOOKUP($B34,[0]!CODICIG1,4,FALSE),"")</f>
        <v>M40</v>
      </c>
      <c r="F34" s="14">
        <f>IF($B34&lt;&gt;"",VLOOKUP($B34,[0]!CODICIG1,5,FALSE),"")</f>
        <v>1968</v>
      </c>
      <c r="G34" s="14"/>
      <c r="H34" s="15" t="str">
        <f>IF($B34&lt;&gt;"",VLOOKUP($B34,[0]!CODICIG1,7,FALSE),"")</f>
        <v>ASC Olang</v>
      </c>
      <c r="I34" s="106">
        <v>0.04494328703703704</v>
      </c>
      <c r="J34" s="106">
        <f t="shared" si="1"/>
        <v>0.006524305555555561</v>
      </c>
    </row>
    <row r="35" spans="1:10" ht="12.75">
      <c r="A35" s="55">
        <f t="shared" si="0"/>
        <v>18</v>
      </c>
      <c r="B35" s="17">
        <v>126</v>
      </c>
      <c r="C35" s="15" t="str">
        <f>IF($B35&lt;&gt;"",VLOOKUP($B35,[0]!CODICIG1,2,FALSE),"")</f>
        <v>Varesco Luca</v>
      </c>
      <c r="D35" s="14" t="str">
        <f>IF($B35&lt;&gt;"",VLOOKUP($B35,[0]!CODICIG1,3,FALSE),"")</f>
        <v>M</v>
      </c>
      <c r="E35" s="14" t="str">
        <f>IF($B35&lt;&gt;"",VLOOKUP($B35,[0]!CODICIG1,4,FALSE),"")</f>
        <v>M30</v>
      </c>
      <c r="F35" s="14">
        <f>IF($B35&lt;&gt;"",VLOOKUP($B35,[0]!CODICIG1,5,FALSE),"")</f>
        <v>1978</v>
      </c>
      <c r="G35" s="14"/>
      <c r="H35" s="15" t="str">
        <f>IF($B35&lt;&gt;"",VLOOKUP($B35,[0]!CODICIG1,7,FALSE),"")</f>
        <v>US Cornacci</v>
      </c>
      <c r="I35" s="106">
        <v>0.045043287037037034</v>
      </c>
      <c r="J35" s="106">
        <f t="shared" si="1"/>
        <v>0.006624305555555557</v>
      </c>
    </row>
    <row r="36" spans="1:10" ht="12.75">
      <c r="A36" s="55">
        <f t="shared" si="0"/>
        <v>19</v>
      </c>
      <c r="B36" s="17">
        <v>109</v>
      </c>
      <c r="C36" s="15" t="str">
        <f>IF($B36&lt;&gt;"",VLOOKUP($B36,[0]!CODICIG1,2,FALSE),"")</f>
        <v>Capovilla Alex</v>
      </c>
      <c r="D36" s="14" t="str">
        <f>IF($B36&lt;&gt;"",VLOOKUP($B36,[0]!CODICIG1,3,FALSE),"")</f>
        <v>M</v>
      </c>
      <c r="E36" s="14" t="str">
        <f>IF($B36&lt;&gt;"",VLOOKUP($B36,[0]!CODICIG1,4,FALSE),"")</f>
        <v>M40</v>
      </c>
      <c r="F36" s="14">
        <f>IF($B36&lt;&gt;"",VLOOKUP($B36,[0]!CODICIG1,5,FALSE),"")</f>
        <v>1973</v>
      </c>
      <c r="G36" s="14"/>
      <c r="H36" s="15" t="str">
        <f>IF($B36&lt;&gt;"",VLOOKUP($B36,[0]!CODICIG1,7,FALSE),"")</f>
        <v>Bela Ladinia</v>
      </c>
      <c r="I36" s="106">
        <v>0.045219560185185186</v>
      </c>
      <c r="J36" s="106">
        <f t="shared" si="1"/>
        <v>0.006800578703703708</v>
      </c>
    </row>
    <row r="37" spans="1:10" ht="12.75">
      <c r="A37" s="55">
        <f t="shared" si="0"/>
        <v>20</v>
      </c>
      <c r="B37" s="17">
        <v>5</v>
      </c>
      <c r="C37" s="20" t="str">
        <f>IF($B37&lt;&gt;"",VLOOKUP($B37,[0]!CODICIG1,2,FALSE),"")</f>
        <v>Wurzer  Hartmann</v>
      </c>
      <c r="D37" s="14" t="str">
        <f>IF($B37&lt;&gt;"",VLOOKUP($B37,[0]!CODICIG1,3,FALSE),"")</f>
        <v>M</v>
      </c>
      <c r="E37" s="14" t="str">
        <f>IF($B37&lt;&gt;"",VLOOKUP($B37,[0]!CODICIG1,4,FALSE),"")</f>
        <v>M40</v>
      </c>
      <c r="F37" s="14">
        <f>IF($B37&lt;&gt;"",VLOOKUP($B37,[0]!CODICIG1,5,FALSE),"")</f>
        <v>1967</v>
      </c>
      <c r="G37" s="14"/>
      <c r="H37" s="15" t="str">
        <f>IF($B37&lt;&gt;"",VLOOKUP($B37,[0]!CODICIG1,7,FALSE),"")</f>
        <v>ASC Welsberg</v>
      </c>
      <c r="I37" s="106">
        <v>0.04526203703703704</v>
      </c>
      <c r="J37" s="106">
        <f t="shared" si="1"/>
        <v>0.0068430555555555606</v>
      </c>
    </row>
    <row r="38" spans="1:10" ht="12.75">
      <c r="A38" s="55">
        <f t="shared" si="0"/>
        <v>21</v>
      </c>
      <c r="B38" s="17">
        <v>21</v>
      </c>
      <c r="C38" s="15" t="str">
        <f>IF($B38&lt;&gt;"",VLOOKUP($B38,[0]!CODICIG1,2,FALSE),"")</f>
        <v>Brunner  Karl</v>
      </c>
      <c r="D38" s="14" t="str">
        <f>IF($B38&lt;&gt;"",VLOOKUP($B38,[0]!CODICIG1,3,FALSE),"")</f>
        <v>M</v>
      </c>
      <c r="E38" s="14" t="str">
        <f>IF($B38&lt;&gt;"",VLOOKUP($B38,[0]!CODICIG1,4,FALSE),"")</f>
        <v>M40</v>
      </c>
      <c r="F38" s="14">
        <f>IF($B38&lt;&gt;"",VLOOKUP($B38,[0]!CODICIG1,5,FALSE),"")</f>
        <v>1973</v>
      </c>
      <c r="G38" s="14"/>
      <c r="H38" s="15" t="str">
        <f>IF($B38&lt;&gt;"",VLOOKUP($B38,[0]!CODICIG1,7,FALSE),"")</f>
        <v>ASC Olang</v>
      </c>
      <c r="I38" s="106">
        <v>0.04529236111111112</v>
      </c>
      <c r="J38" s="106">
        <f t="shared" si="1"/>
        <v>0.006873379629629639</v>
      </c>
    </row>
    <row r="39" spans="1:10" ht="12.75">
      <c r="A39" s="55">
        <f t="shared" si="0"/>
        <v>22</v>
      </c>
      <c r="B39" s="17">
        <v>17</v>
      </c>
      <c r="C39" s="15" t="str">
        <f>IF($B39&lt;&gt;"",VLOOKUP($B39,[0]!CODICIG1,2,FALSE),"")</f>
        <v>Beccari  Filippo</v>
      </c>
      <c r="D39" s="14" t="str">
        <f>IF($B39&lt;&gt;"",VLOOKUP($B39,[0]!CODICIG1,3,FALSE),"")</f>
        <v>M</v>
      </c>
      <c r="E39" s="14" t="str">
        <f>IF($B39&lt;&gt;"",VLOOKUP($B39,[0]!CODICIG1,4,FALSE),"")</f>
        <v>M30</v>
      </c>
      <c r="F39" s="14">
        <f>IF($B39&lt;&gt;"",VLOOKUP($B39,[0]!CODICIG1,5,FALSE),"")</f>
        <v>1979</v>
      </c>
      <c r="G39" s="14"/>
      <c r="H39" s="15" t="str">
        <f>IF($B39&lt;&gt;"",VLOOKUP($B39,[0]!CODICIG1,7,FALSE),"")</f>
        <v>Bela Ladinia</v>
      </c>
      <c r="I39" s="106">
        <v>0.045540972222222226</v>
      </c>
      <c r="J39" s="106">
        <f t="shared" si="1"/>
        <v>0.007121990740740748</v>
      </c>
    </row>
    <row r="40" spans="1:10" ht="12.75">
      <c r="A40" s="55">
        <f t="shared" si="0"/>
        <v>23</v>
      </c>
      <c r="B40" s="17">
        <v>159</v>
      </c>
      <c r="C40" s="15" t="str">
        <f>IF($B40&lt;&gt;"",VLOOKUP($B40,[0]!CODICIG1,2,FALSE),"")</f>
        <v>Riev Viktor</v>
      </c>
      <c r="D40" s="14" t="str">
        <f>IF($B40&lt;&gt;"",VLOOKUP($B40,[0]!CODICIG1,3,FALSE),"")</f>
        <v>M</v>
      </c>
      <c r="E40" s="14" t="str">
        <f>IF($B40&lt;&gt;"",VLOOKUP($B40,[0]!CODICIG1,4,FALSE),"")</f>
        <v>M50</v>
      </c>
      <c r="F40" s="14">
        <f>IF($B40&lt;&gt;"",VLOOKUP($B40,[0]!CODICIG1,5,FALSE),"")</f>
        <v>1960</v>
      </c>
      <c r="G40" s="14"/>
      <c r="H40" s="15" t="str">
        <f>IF($B40&lt;&gt;"",VLOOKUP($B40,[0]!CODICIG1,7,FALSE),"")</f>
        <v>SC Seiseralm</v>
      </c>
      <c r="I40" s="106">
        <v>0.045587731481481486</v>
      </c>
      <c r="J40" s="106">
        <f t="shared" si="1"/>
        <v>0.0071687500000000084</v>
      </c>
    </row>
    <row r="41" spans="1:10" ht="12.75">
      <c r="A41" s="55">
        <f t="shared" si="0"/>
        <v>24</v>
      </c>
      <c r="B41" s="17">
        <v>160</v>
      </c>
      <c r="C41" s="15" t="str">
        <f>IF($B41&lt;&gt;"",VLOOKUP($B41,[0]!CODICIG1,2,FALSE),"")</f>
        <v>Ferrari Gianluca</v>
      </c>
      <c r="D41" s="14" t="str">
        <f>IF($B41&lt;&gt;"",VLOOKUP($B41,[0]!CODICIG1,3,FALSE),"")</f>
        <v>M</v>
      </c>
      <c r="E41" s="14" t="str">
        <f>IF($B41&lt;&gt;"",VLOOKUP($B41,[0]!CODICIG1,4,FALSE),"")</f>
        <v>M40</v>
      </c>
      <c r="F41" s="14">
        <f>IF($B41&lt;&gt;"",VLOOKUP($B41,[0]!CODICIG1,5,FALSE),"")</f>
        <v>1973</v>
      </c>
      <c r="G41" s="14"/>
      <c r="H41" s="15" t="str">
        <f>IF($B41&lt;&gt;"",VLOOKUP($B41,[0]!CODICIG1,7,FALSE),"")</f>
        <v>Ski Team Fassa</v>
      </c>
      <c r="I41" s="106">
        <v>0.0459287037037037</v>
      </c>
      <c r="J41" s="106">
        <f t="shared" si="1"/>
        <v>0.007509722222222223</v>
      </c>
    </row>
    <row r="42" spans="1:10" ht="12.75">
      <c r="A42" s="55">
        <f t="shared" si="0"/>
        <v>25</v>
      </c>
      <c r="B42" s="17">
        <v>90</v>
      </c>
      <c r="C42" s="15" t="str">
        <f>IF($B42&lt;&gt;"",VLOOKUP($B42,[0]!CODICIG1,2,FALSE),"")</f>
        <v>Stuffer  Herbert</v>
      </c>
      <c r="D42" s="14" t="str">
        <f>IF($B42&lt;&gt;"",VLOOKUP($B42,[0]!CODICIG1,3,FALSE),"")</f>
        <v>M</v>
      </c>
      <c r="E42" s="14" t="str">
        <f>IF($B42&lt;&gt;"",VLOOKUP($B42,[0]!CODICIG1,4,FALSE),"")</f>
        <v>M50</v>
      </c>
      <c r="F42" s="14">
        <f>IF($B42&lt;&gt;"",VLOOKUP($B42,[0]!CODICIG1,5,FALSE),"")</f>
        <v>1968</v>
      </c>
      <c r="G42" s="14"/>
      <c r="H42" s="15" t="str">
        <f>IF($B42&lt;&gt;"",VLOOKUP($B42,[0]!CODICIG1,7,FALSE),"")</f>
        <v>Bon da Nja</v>
      </c>
      <c r="I42" s="106">
        <v>0.046055208333333326</v>
      </c>
      <c r="J42" s="106">
        <f t="shared" si="1"/>
        <v>0.007636226851851849</v>
      </c>
    </row>
    <row r="43" spans="1:10" ht="12.75">
      <c r="A43" s="55">
        <f t="shared" si="0"/>
        <v>26</v>
      </c>
      <c r="B43" s="32">
        <v>14</v>
      </c>
      <c r="C43" s="15" t="str">
        <f>IF($B43&lt;&gt;"",VLOOKUP($B43,[0]!CODICIG1,2,FALSE),"")</f>
        <v>Amhof  Robert</v>
      </c>
      <c r="D43" s="14" t="str">
        <f>IF($B43&lt;&gt;"",VLOOKUP($B43,[0]!CODICIG1,3,FALSE),"")</f>
        <v>M</v>
      </c>
      <c r="E43" s="14" t="str">
        <f>IF($B43&lt;&gt;"",VLOOKUP($B43,[0]!CODICIG1,4,FALSE),"")</f>
        <v>M40</v>
      </c>
      <c r="F43" s="14">
        <f>IF($B43&lt;&gt;"",VLOOKUP($B43,[0]!CODICIG1,5,FALSE),"")</f>
        <v>1968</v>
      </c>
      <c r="G43" s="14"/>
      <c r="H43" s="15" t="str">
        <f>IF($B43&lt;&gt;"",VLOOKUP($B43,[0]!CODICIG1,7,FALSE),"")</f>
        <v>US Brunico</v>
      </c>
      <c r="I43" s="106">
        <v>0.04632453703703704</v>
      </c>
      <c r="J43" s="106">
        <f t="shared" si="1"/>
        <v>0.007905555555555561</v>
      </c>
    </row>
    <row r="44" spans="1:10" ht="12.75">
      <c r="A44" s="55">
        <f t="shared" si="0"/>
        <v>27</v>
      </c>
      <c r="B44" s="17">
        <v>44</v>
      </c>
      <c r="C44" s="15" t="str">
        <f>IF($B44&lt;&gt;"",VLOOKUP($B44,[0]!CODICIG1,2,FALSE),"")</f>
        <v>Irsara  Michael</v>
      </c>
      <c r="D44" s="14" t="str">
        <f>IF($B44&lt;&gt;"",VLOOKUP($B44,[0]!CODICIG1,3,FALSE),"")</f>
        <v>M</v>
      </c>
      <c r="E44" s="14" t="str">
        <f>IF($B44&lt;&gt;"",VLOOKUP($B44,[0]!CODICIG1,4,FALSE),"")</f>
        <v>M40</v>
      </c>
      <c r="F44" s="14">
        <f>IF($B44&lt;&gt;"",VLOOKUP($B44,[0]!CODICIG1,5,FALSE),"")</f>
        <v>1975</v>
      </c>
      <c r="G44" s="14"/>
      <c r="H44" s="15" t="str">
        <f>IF($B44&lt;&gt;"",VLOOKUP($B44,[0]!CODICIG1,7,FALSE),"")</f>
        <v>Südt. Göherlosensportgruppe</v>
      </c>
      <c r="I44" s="106">
        <v>0.046447916666666665</v>
      </c>
      <c r="J44" s="106">
        <f t="shared" si="1"/>
        <v>0.008028935185185188</v>
      </c>
    </row>
    <row r="45" spans="1:10" ht="12.75">
      <c r="A45" s="55">
        <f t="shared" si="0"/>
        <v>28</v>
      </c>
      <c r="B45" s="17">
        <v>127</v>
      </c>
      <c r="C45" s="15" t="str">
        <f>IF($B45&lt;&gt;"",VLOOKUP($B45,[0]!CODICIG1,2,FALSE),"")</f>
        <v>Deflorian Paolo</v>
      </c>
      <c r="D45" s="14" t="str">
        <f>IF($B45&lt;&gt;"",VLOOKUP($B45,[0]!CODICIG1,3,FALSE),"")</f>
        <v>M</v>
      </c>
      <c r="E45" s="14" t="str">
        <f>IF($B45&lt;&gt;"",VLOOKUP($B45,[0]!CODICIG1,4,FALSE),"")</f>
        <v>M40</v>
      </c>
      <c r="F45" s="14">
        <f>IF($B45&lt;&gt;"",VLOOKUP($B45,[0]!CODICIG1,5,FALSE),"")</f>
        <v>1968</v>
      </c>
      <c r="G45" s="14"/>
      <c r="H45" s="15" t="str">
        <f>IF($B45&lt;&gt;"",VLOOKUP($B45,[0]!CODICIG1,7,FALSE),"")</f>
        <v>US Cornacci</v>
      </c>
      <c r="I45" s="106">
        <v>0.046584837962962956</v>
      </c>
      <c r="J45" s="106">
        <f t="shared" si="1"/>
        <v>0.008165856481481479</v>
      </c>
    </row>
    <row r="46" spans="1:10" ht="12.75">
      <c r="A46" s="55">
        <f t="shared" si="0"/>
        <v>29</v>
      </c>
      <c r="B46" s="17">
        <v>121</v>
      </c>
      <c r="C46" s="15" t="str">
        <f>IF($B46&lt;&gt;"",VLOOKUP($B46,[0]!CODICIG1,2,FALSE),"")</f>
        <v>Steger Thomas</v>
      </c>
      <c r="D46" s="14" t="str">
        <f>IF($B46&lt;&gt;"",VLOOKUP($B46,[0]!CODICIG1,3,FALSE),"")</f>
        <v>M</v>
      </c>
      <c r="E46" s="14" t="str">
        <f>IF($B46&lt;&gt;"",VLOOKUP($B46,[0]!CODICIG1,4,FALSE),"")</f>
        <v>M40</v>
      </c>
      <c r="F46" s="14">
        <f>IF($B46&lt;&gt;"",VLOOKUP($B46,[0]!CODICIG1,5,FALSE),"")</f>
        <v>1968</v>
      </c>
      <c r="G46" s="14"/>
      <c r="H46" s="15" t="str">
        <f>IF($B46&lt;&gt;"",VLOOKUP($B46,[0]!CODICIG1,7,FALSE),"")</f>
        <v>Green Valley</v>
      </c>
      <c r="I46" s="106">
        <v>0.046629745370370373</v>
      </c>
      <c r="J46" s="106">
        <f t="shared" si="1"/>
        <v>0.008210763888888896</v>
      </c>
    </row>
    <row r="47" spans="1:10" ht="12.75">
      <c r="A47" s="55">
        <f t="shared" si="0"/>
        <v>30</v>
      </c>
      <c r="B47" s="17">
        <v>67</v>
      </c>
      <c r="C47" s="15" t="str">
        <f>IF($B47&lt;&gt;"",VLOOKUP($B47,[0]!CODICIG1,2,FALSE),"")</f>
        <v>Nocker  Günther</v>
      </c>
      <c r="D47" s="14" t="str">
        <f>IF($B47&lt;&gt;"",VLOOKUP($B47,[0]!CODICIG1,3,FALSE),"")</f>
        <v>M</v>
      </c>
      <c r="E47" s="14" t="str">
        <f>IF($B47&lt;&gt;"",VLOOKUP($B47,[0]!CODICIG1,4,FALSE),"")</f>
        <v>M40</v>
      </c>
      <c r="F47" s="14">
        <f>IF($B47&lt;&gt;"",VLOOKUP($B47,[0]!CODICIG1,5,FALSE),"")</f>
        <v>1972</v>
      </c>
      <c r="G47" s="14"/>
      <c r="H47" s="15" t="str">
        <f>IF($B47&lt;&gt;"",VLOOKUP($B47,[0]!CODICIG1,7,FALSE),"")</f>
        <v>Bon da Nja</v>
      </c>
      <c r="I47" s="106">
        <v>0.04672777777777778</v>
      </c>
      <c r="J47" s="106">
        <f t="shared" si="1"/>
        <v>0.0083087962962963</v>
      </c>
    </row>
    <row r="48" spans="1:10" ht="12.75">
      <c r="A48" s="55">
        <f t="shared" si="0"/>
        <v>31</v>
      </c>
      <c r="B48" s="17">
        <v>62</v>
      </c>
      <c r="C48" s="15" t="str">
        <f>IF($B48&lt;&gt;"",VLOOKUP($B48,[0]!CODICIG1,2,FALSE),"")</f>
        <v>Miribung  Richard</v>
      </c>
      <c r="D48" s="14" t="str">
        <f>IF($B48&lt;&gt;"",VLOOKUP($B48,[0]!CODICIG1,3,FALSE),"")</f>
        <v>M</v>
      </c>
      <c r="E48" s="14" t="str">
        <f>IF($B48&lt;&gt;"",VLOOKUP($B48,[0]!CODICIG1,4,FALSE),"")</f>
        <v>M40</v>
      </c>
      <c r="F48" s="14">
        <f>IF($B48&lt;&gt;"",VLOOKUP($B48,[0]!CODICIG1,5,FALSE),"")</f>
        <v>1968</v>
      </c>
      <c r="G48" s="14"/>
      <c r="H48" s="15" t="str">
        <f>IF($B48&lt;&gt;"",VLOOKUP($B48,[0]!CODICIG1,7,FALSE),"")</f>
        <v>Bon da Nia</v>
      </c>
      <c r="I48" s="106">
        <v>0.047292129629629635</v>
      </c>
      <c r="J48" s="106">
        <f t="shared" si="1"/>
        <v>0.008873148148148158</v>
      </c>
    </row>
    <row r="49" spans="1:10" ht="12.75">
      <c r="A49" s="55">
        <f t="shared" si="0"/>
        <v>32</v>
      </c>
      <c r="B49" s="17">
        <v>79</v>
      </c>
      <c r="C49" s="15" t="str">
        <f>IF($B49&lt;&gt;"",VLOOKUP($B49,[0]!CODICIG1,2,FALSE),"")</f>
        <v>Salchner  Bernhard</v>
      </c>
      <c r="D49" s="14" t="str">
        <f>IF($B49&lt;&gt;"",VLOOKUP($B49,[0]!CODICIG1,3,FALSE),"")</f>
        <v>M</v>
      </c>
      <c r="E49" s="14" t="str">
        <f>IF($B49&lt;&gt;"",VLOOKUP($B49,[0]!CODICIG1,4,FALSE),"")</f>
        <v>M40</v>
      </c>
      <c r="F49" s="14">
        <f>IF($B49&lt;&gt;"",VLOOKUP($B49,[0]!CODICIG1,5,FALSE),"")</f>
        <v>1975</v>
      </c>
      <c r="G49" s="14"/>
      <c r="H49" s="15" t="str">
        <f>IF($B49&lt;&gt;"",VLOOKUP($B49,[0]!CODICIG1,7,FALSE),"")</f>
        <v>SV Siskrans Österreich</v>
      </c>
      <c r="I49" s="106">
        <v>0.0473300925925926</v>
      </c>
      <c r="J49" s="106">
        <f t="shared" si="1"/>
        <v>0.00891111111111112</v>
      </c>
    </row>
    <row r="50" spans="1:10" ht="12.75">
      <c r="A50" s="55">
        <f t="shared" si="0"/>
        <v>33</v>
      </c>
      <c r="B50" s="17">
        <v>167</v>
      </c>
      <c r="C50" s="15" t="str">
        <f>IF($B50&lt;&gt;"",VLOOKUP($B50,[0]!CODICIG1,2,FALSE),"")</f>
        <v>Hofer Henry</v>
      </c>
      <c r="D50" s="14" t="str">
        <f>IF($B50&lt;&gt;"",VLOOKUP($B50,[0]!CODICIG1,3,FALSE),"")</f>
        <v>M</v>
      </c>
      <c r="E50" s="14" t="str">
        <f>IF($B50&lt;&gt;"",VLOOKUP($B50,[0]!CODICIG1,4,FALSE),"")</f>
        <v>M30</v>
      </c>
      <c r="F50" s="14">
        <f>IF($B50&lt;&gt;"",VLOOKUP($B50,[0]!CODICIG1,5,FALSE),"")</f>
        <v>1978</v>
      </c>
      <c r="G50" s="14"/>
      <c r="H50" s="15" t="str">
        <f>IF($B50&lt;&gt;"",VLOOKUP($B50,[0]!CODICIG1,7,FALSE),"")</f>
        <v>RC Sarntal</v>
      </c>
      <c r="I50" s="106">
        <v>0.047354513888888894</v>
      </c>
      <c r="J50" s="106">
        <f t="shared" si="1"/>
        <v>0.008935532407407416</v>
      </c>
    </row>
    <row r="51" spans="1:10" ht="12.75">
      <c r="A51" s="55">
        <f aca="true" t="shared" si="2" ref="A51:A82">A50+1</f>
        <v>34</v>
      </c>
      <c r="B51" s="17">
        <v>36</v>
      </c>
      <c r="C51" s="15" t="str">
        <f>IF($B51&lt;&gt;"",VLOOKUP($B51,[0]!CODICIG1,2,FALSE),"")</f>
        <v>Goller  Flavio</v>
      </c>
      <c r="D51" s="14" t="str">
        <f>IF($B51&lt;&gt;"",VLOOKUP($B51,[0]!CODICIG1,3,FALSE),"")</f>
        <v>M</v>
      </c>
      <c r="E51" s="14" t="str">
        <f>IF($B51&lt;&gt;"",VLOOKUP($B51,[0]!CODICIG1,4,FALSE),"")</f>
        <v>M40</v>
      </c>
      <c r="F51" s="14">
        <f>IF($B51&lt;&gt;"",VLOOKUP($B51,[0]!CODICIG1,5,FALSE),"")</f>
        <v>1975</v>
      </c>
      <c r="G51" s="14"/>
      <c r="H51" s="15" t="str">
        <f>IF($B51&lt;&gt;"",VLOOKUP($B51,[0]!CODICIG1,7,FALSE),"")</f>
        <v>SC Gardena</v>
      </c>
      <c r="I51" s="106">
        <v>0.04738877314814815</v>
      </c>
      <c r="J51" s="106">
        <f aca="true" t="shared" si="3" ref="J51:J82">I51-$I$18</f>
        <v>0.008969791666666671</v>
      </c>
    </row>
    <row r="52" spans="1:10" ht="12.75">
      <c r="A52" s="55">
        <f t="shared" si="2"/>
        <v>35</v>
      </c>
      <c r="B52" s="17">
        <v>30</v>
      </c>
      <c r="C52" s="15" t="str">
        <f>IF($B52&lt;&gt;"",VLOOKUP($B52,[0]!CODICIG1,2,FALSE),"")</f>
        <v>Gamper  Harald</v>
      </c>
      <c r="D52" s="14" t="str">
        <f>IF($B52&lt;&gt;"",VLOOKUP($B52,[0]!CODICIG1,3,FALSE),"")</f>
        <v>M</v>
      </c>
      <c r="E52" s="14" t="str">
        <f>IF($B52&lt;&gt;"",VLOOKUP($B52,[0]!CODICIG1,4,FALSE),"")</f>
        <v>M40</v>
      </c>
      <c r="F52" s="14">
        <f>IF($B52&lt;&gt;"",VLOOKUP($B52,[0]!CODICIG1,5,FALSE),"")</f>
        <v>1972</v>
      </c>
      <c r="G52" s="14"/>
      <c r="H52" s="15" t="str">
        <f>IF($B52&lt;&gt;"",VLOOKUP($B52,[0]!CODICIG1,7,FALSE),"")</f>
        <v>ASV Jenesien</v>
      </c>
      <c r="I52" s="106">
        <v>0.04755300925925926</v>
      </c>
      <c r="J52" s="106">
        <f t="shared" si="3"/>
        <v>0.009134027777777783</v>
      </c>
    </row>
    <row r="53" spans="1:10" s="5" customFormat="1" ht="12.75">
      <c r="A53" s="55">
        <f t="shared" si="2"/>
        <v>36</v>
      </c>
      <c r="B53" s="17">
        <v>165</v>
      </c>
      <c r="C53" s="15" t="str">
        <f>IF($B53&lt;&gt;"",VLOOKUP($B53,[0]!CODICIG1,2,FALSE),"")</f>
        <v>Berger Martin</v>
      </c>
      <c r="D53" s="14" t="str">
        <f>IF($B53&lt;&gt;"",VLOOKUP($B53,[0]!CODICIG1,3,FALSE),"")</f>
        <v>M</v>
      </c>
      <c r="E53" s="14" t="str">
        <f>IF($B53&lt;&gt;"",VLOOKUP($B53,[0]!CODICIG1,4,FALSE),"")</f>
        <v>M40</v>
      </c>
      <c r="F53" s="14">
        <f>IF($B53&lt;&gt;"",VLOOKUP($B53,[0]!CODICIG1,5,FALSE),"")</f>
        <v>1974</v>
      </c>
      <c r="G53" s="14"/>
      <c r="H53" s="15" t="str">
        <f>IF($B53&lt;&gt;"",VLOOKUP($B53,[0]!CODICIG1,7,FALSE),"")</f>
        <v>Telmakon Team Südt.</v>
      </c>
      <c r="I53" s="106">
        <v>0.04757638888888888</v>
      </c>
      <c r="J53" s="106">
        <f t="shared" si="3"/>
        <v>0.009157407407407406</v>
      </c>
    </row>
    <row r="54" spans="1:10" s="5" customFormat="1" ht="12.75">
      <c r="A54" s="55">
        <f t="shared" si="2"/>
        <v>37</v>
      </c>
      <c r="B54" s="17">
        <v>154</v>
      </c>
      <c r="C54" s="15" t="str">
        <f>IF($B54&lt;&gt;"",VLOOKUP($B54,[0]!CODICIG1,2,FALSE),"")</f>
        <v>De Simone Roberto</v>
      </c>
      <c r="D54" s="14" t="str">
        <f>IF($B54&lt;&gt;"",VLOOKUP($B54,[0]!CODICIG1,3,FALSE),"")</f>
        <v>M</v>
      </c>
      <c r="E54" s="14" t="str">
        <f>IF($B54&lt;&gt;"",VLOOKUP($B54,[0]!CODICIG1,4,FALSE),"")</f>
        <v>M30</v>
      </c>
      <c r="F54" s="14">
        <f>IF($B54&lt;&gt;"",VLOOKUP($B54,[0]!CODICIG1,5,FALSE),"")</f>
        <v>1984</v>
      </c>
      <c r="G54" s="14"/>
      <c r="H54" s="15" t="str">
        <f>IF($B54&lt;&gt;"",VLOOKUP($B54,[0]!CODICIG1,7,FALSE),"")</f>
        <v>ASV Gossensass</v>
      </c>
      <c r="I54" s="106">
        <v>0.047678240740740736</v>
      </c>
      <c r="J54" s="106">
        <f t="shared" si="3"/>
        <v>0.009259259259259259</v>
      </c>
    </row>
    <row r="55" spans="1:10" s="5" customFormat="1" ht="12.75">
      <c r="A55" s="55">
        <f t="shared" si="2"/>
        <v>38</v>
      </c>
      <c r="B55" s="17">
        <v>20</v>
      </c>
      <c r="C55" s="15" t="str">
        <f>IF($B55&lt;&gt;"",VLOOKUP($B55,[0]!CODICIG1,2,FALSE),"")</f>
        <v>Brugger Christoph</v>
      </c>
      <c r="D55" s="14" t="str">
        <f>IF($B55&lt;&gt;"",VLOOKUP($B55,[0]!CODICIG1,3,FALSE),"")</f>
        <v>M</v>
      </c>
      <c r="E55" s="14" t="str">
        <f>IF($B55&lt;&gt;"",VLOOKUP($B55,[0]!CODICIG1,4,FALSE),"")</f>
        <v>M40</v>
      </c>
      <c r="F55" s="14">
        <f>IF($B55&lt;&gt;"",VLOOKUP($B55,[0]!CODICIG1,5,FALSE),"")</f>
        <v>1968</v>
      </c>
      <c r="G55" s="14"/>
      <c r="H55" s="15" t="str">
        <f>IF($B55&lt;&gt;"",VLOOKUP($B55,[0]!CODICIG1,7,FALSE),"")</f>
        <v>Mackinacki Ski</v>
      </c>
      <c r="I55" s="106">
        <v>0.04778530092592592</v>
      </c>
      <c r="J55" s="106">
        <f t="shared" si="3"/>
        <v>0.009366319444444444</v>
      </c>
    </row>
    <row r="56" spans="1:10" s="5" customFormat="1" ht="12.75">
      <c r="A56" s="55">
        <f t="shared" si="2"/>
        <v>39</v>
      </c>
      <c r="B56" s="17">
        <v>125</v>
      </c>
      <c r="C56" s="15" t="str">
        <f>IF($B56&lt;&gt;"",VLOOKUP($B56,[0]!CODICIG1,2,FALSE),"")</f>
        <v>Steinhauser Peter</v>
      </c>
      <c r="D56" s="14" t="str">
        <f>IF($B56&lt;&gt;"",VLOOKUP($B56,[0]!CODICIG1,3,FALSE),"")</f>
        <v>M</v>
      </c>
      <c r="E56" s="14" t="str">
        <f>IF($B56&lt;&gt;"",VLOOKUP($B56,[0]!CODICIG1,4,FALSE),"")</f>
        <v>M99</v>
      </c>
      <c r="F56" s="14">
        <f>IF($B56&lt;&gt;"",VLOOKUP($B56,[0]!CODICIG1,5,FALSE),"")</f>
        <v>1953</v>
      </c>
      <c r="G56" s="14"/>
      <c r="H56" s="15" t="str">
        <f>IF($B56&lt;&gt;"",VLOOKUP($B56,[0]!CODICIG1,7,FALSE),"")</f>
        <v>Telmakon Team Südt.</v>
      </c>
      <c r="I56" s="106">
        <v>0.04779409722222222</v>
      </c>
      <c r="J56" s="106">
        <f t="shared" si="3"/>
        <v>0.009375115740740743</v>
      </c>
    </row>
    <row r="57" spans="1:10" s="5" customFormat="1" ht="12.75">
      <c r="A57" s="55">
        <f t="shared" si="2"/>
        <v>40</v>
      </c>
      <c r="B57" s="17">
        <v>76</v>
      </c>
      <c r="C57" s="15" t="str">
        <f>IF($B57&lt;&gt;"",VLOOKUP($B57,[0]!CODICIG1,2,FALSE),"")</f>
        <v>Ploner  Daniel</v>
      </c>
      <c r="D57" s="14" t="str">
        <f>IF($B57&lt;&gt;"",VLOOKUP($B57,[0]!CODICIG1,3,FALSE),"")</f>
        <v>M</v>
      </c>
      <c r="E57" s="14" t="str">
        <f>IF($B57&lt;&gt;"",VLOOKUP($B57,[0]!CODICIG1,4,FALSE),"")</f>
        <v>M40</v>
      </c>
      <c r="F57" s="14">
        <f>IF($B57&lt;&gt;"",VLOOKUP($B57,[0]!CODICIG1,5,FALSE),"")</f>
        <v>1972</v>
      </c>
      <c r="G57" s="14"/>
      <c r="H57" s="15" t="str">
        <f>IF($B57&lt;&gt;"",VLOOKUP($B57,[0]!CODICIG1,7,FALSE),"")</f>
        <v>SC Gherdenia</v>
      </c>
      <c r="I57" s="106">
        <v>0.047886689814814816</v>
      </c>
      <c r="J57" s="106">
        <f t="shared" si="3"/>
        <v>0.009467708333333338</v>
      </c>
    </row>
    <row r="58" spans="1:10" s="5" customFormat="1" ht="12.75">
      <c r="A58" s="55">
        <f t="shared" si="2"/>
        <v>41</v>
      </c>
      <c r="B58" s="17">
        <v>88</v>
      </c>
      <c r="C58" s="15" t="str">
        <f>IF($B58&lt;&gt;"",VLOOKUP($B58,[0]!CODICIG1,2,FALSE),"")</f>
        <v>Stockner  Benno</v>
      </c>
      <c r="D58" s="14" t="str">
        <f>IF($B58&lt;&gt;"",VLOOKUP($B58,[0]!CODICIG1,3,FALSE),"")</f>
        <v>M</v>
      </c>
      <c r="E58" s="14" t="str">
        <f>IF($B58&lt;&gt;"",VLOOKUP($B58,[0]!CODICIG1,4,FALSE),"")</f>
        <v>M99</v>
      </c>
      <c r="F58" s="14">
        <f>IF($B58&lt;&gt;"",VLOOKUP($B58,[0]!CODICIG1,5,FALSE),"")</f>
        <v>1954</v>
      </c>
      <c r="G58" s="14"/>
      <c r="H58" s="15" t="str">
        <f>IF($B58&lt;&gt;"",VLOOKUP($B58,[0]!CODICIG1,7,FALSE),"")</f>
        <v>AVS Brixen</v>
      </c>
      <c r="I58" s="106">
        <v>0.048398495370370366</v>
      </c>
      <c r="J58" s="106">
        <f t="shared" si="3"/>
        <v>0.009979513888888888</v>
      </c>
    </row>
    <row r="59" spans="1:10" s="5" customFormat="1" ht="12.75">
      <c r="A59" s="55">
        <f t="shared" si="2"/>
        <v>42</v>
      </c>
      <c r="B59" s="17">
        <v>171</v>
      </c>
      <c r="C59" s="15" t="str">
        <f>IF($B59&lt;&gt;"",VLOOKUP($B59,[0]!CODICIG1,2,FALSE),"")</f>
        <v>Soppelsa  Luciano</v>
      </c>
      <c r="D59" s="14" t="str">
        <f>IF($B59&lt;&gt;"",VLOOKUP($B59,[0]!CODICIG1,3,FALSE),"")</f>
        <v>M</v>
      </c>
      <c r="E59" s="14" t="str">
        <f>IF($B59&lt;&gt;"",VLOOKUP($B59,[0]!CODICIG1,4,FALSE),"")</f>
        <v>M50</v>
      </c>
      <c r="F59" s="14">
        <f>IF($B59&lt;&gt;"",VLOOKUP($B59,[0]!CODICIG1,5,FALSE),"")</f>
        <v>1962</v>
      </c>
      <c r="G59" s="14"/>
      <c r="H59" s="15" t="str">
        <f>IF($B59&lt;&gt;"",VLOOKUP($B59,[0]!CODICIG1,7,FALSE),"")</f>
        <v>SC Gardena</v>
      </c>
      <c r="I59" s="106">
        <v>0.04858935185185185</v>
      </c>
      <c r="J59" s="106">
        <f t="shared" si="3"/>
        <v>0.010170370370370371</v>
      </c>
    </row>
    <row r="60" spans="1:10" s="5" customFormat="1" ht="12.75">
      <c r="A60" s="55">
        <f t="shared" si="2"/>
        <v>43</v>
      </c>
      <c r="B60" s="32">
        <v>73</v>
      </c>
      <c r="C60" s="15" t="str">
        <f>IF($B60&lt;&gt;"",VLOOKUP($B60,[0]!CODICIG1,2,FALSE),"")</f>
        <v>Obrelli  Maurizio</v>
      </c>
      <c r="D60" s="14" t="str">
        <f>IF($B60&lt;&gt;"",VLOOKUP($B60,[0]!CODICIG1,3,FALSE),"")</f>
        <v>M</v>
      </c>
      <c r="E60" s="14" t="str">
        <f>IF($B60&lt;&gt;"",VLOOKUP($B60,[0]!CODICIG1,4,FALSE),"")</f>
        <v>M50</v>
      </c>
      <c r="F60" s="14">
        <f>IF($B60&lt;&gt;"",VLOOKUP($B60,[0]!CODICIG1,5,FALSE),"")</f>
        <v>1957</v>
      </c>
      <c r="G60" s="14"/>
      <c r="H60" s="15" t="str">
        <f>IF($B60&lt;&gt;"",VLOOKUP($B60,[0]!CODICIG1,7,FALSE),"")</f>
        <v>Brenta Team</v>
      </c>
      <c r="I60" s="106">
        <v>0.048924421296296296</v>
      </c>
      <c r="J60" s="106">
        <f t="shared" si="3"/>
        <v>0.010505439814814818</v>
      </c>
    </row>
    <row r="61" spans="1:10" s="5" customFormat="1" ht="12.75">
      <c r="A61" s="55">
        <f t="shared" si="2"/>
        <v>44</v>
      </c>
      <c r="B61" s="17">
        <v>132</v>
      </c>
      <c r="C61" s="15" t="str">
        <f>IF($B61&lt;&gt;"",VLOOKUP($B61,[0]!CODICIG1,2,FALSE),"")</f>
        <v>Neumair Helmuth</v>
      </c>
      <c r="D61" s="14" t="str">
        <f>IF($B61&lt;&gt;"",VLOOKUP($B61,[0]!CODICIG1,3,FALSE),"")</f>
        <v>M</v>
      </c>
      <c r="E61" s="14" t="str">
        <f>IF($B61&lt;&gt;"",VLOOKUP($B61,[0]!CODICIG1,4,FALSE),"")</f>
        <v>M50</v>
      </c>
      <c r="F61" s="14">
        <f>IF($B61&lt;&gt;"",VLOOKUP($B61,[0]!CODICIG1,5,FALSE),"")</f>
        <v>1960</v>
      </c>
      <c r="G61" s="14"/>
      <c r="H61" s="15" t="str">
        <f>IF($B61&lt;&gt;"",VLOOKUP($B61,[0]!CODICIG1,7,FALSE),"")</f>
        <v>SV Stegen</v>
      </c>
      <c r="I61" s="106">
        <v>0.0489474537037037</v>
      </c>
      <c r="J61" s="106">
        <f t="shared" si="3"/>
        <v>0.010528472222222224</v>
      </c>
    </row>
    <row r="62" spans="1:10" s="5" customFormat="1" ht="12.75">
      <c r="A62" s="55">
        <f t="shared" si="2"/>
        <v>45</v>
      </c>
      <c r="B62" s="17">
        <v>128</v>
      </c>
      <c r="C62" s="15" t="str">
        <f>IF($B62&lt;&gt;"",VLOOKUP($B62,[0]!CODICIG1,2,FALSE),"")</f>
        <v>Deflorian Giorgio</v>
      </c>
      <c r="D62" s="14" t="str">
        <f>IF($B62&lt;&gt;"",VLOOKUP($B62,[0]!CODICIG1,3,FALSE),"")</f>
        <v>M</v>
      </c>
      <c r="E62" s="14" t="str">
        <f>IF($B62&lt;&gt;"",VLOOKUP($B62,[0]!CODICIG1,4,FALSE),"")</f>
        <v>M50</v>
      </c>
      <c r="F62" s="14">
        <f>IF($B62&lt;&gt;"",VLOOKUP($B62,[0]!CODICIG1,5,FALSE),"")</f>
        <v>1964</v>
      </c>
      <c r="G62" s="14"/>
      <c r="H62" s="15" t="str">
        <f>IF($B62&lt;&gt;"",VLOOKUP($B62,[0]!CODICIG1,7,FALSE),"")</f>
        <v>US Cornacci</v>
      </c>
      <c r="I62" s="106">
        <v>0.049245138888888894</v>
      </c>
      <c r="J62" s="106">
        <f t="shared" si="3"/>
        <v>0.010826157407407416</v>
      </c>
    </row>
    <row r="63" spans="1:10" s="5" customFormat="1" ht="12.75">
      <c r="A63" s="55">
        <f t="shared" si="2"/>
        <v>46</v>
      </c>
      <c r="B63" s="17">
        <v>68</v>
      </c>
      <c r="C63" s="15" t="str">
        <f>IF($B63&lt;&gt;"",VLOOKUP($B63,[0]!CODICIG1,2,FALSE),"")</f>
        <v>Oberfrank  Hannes</v>
      </c>
      <c r="D63" s="14" t="str">
        <f>IF($B63&lt;&gt;"",VLOOKUP($B63,[0]!CODICIG1,3,FALSE),"")</f>
        <v>M</v>
      </c>
      <c r="E63" s="14" t="str">
        <f>IF($B63&lt;&gt;"",VLOOKUP($B63,[0]!CODICIG1,4,FALSE),"")</f>
        <v>M30</v>
      </c>
      <c r="F63" s="14">
        <f>IF($B63&lt;&gt;"",VLOOKUP($B63,[0]!CODICIG1,5,FALSE),"")</f>
        <v>1976</v>
      </c>
      <c r="G63" s="14"/>
      <c r="H63" s="15" t="str">
        <f>IF($B63&lt;&gt;"",VLOOKUP($B63,[0]!CODICIG1,7,FALSE),"")</f>
        <v>Voppi Bike</v>
      </c>
      <c r="I63" s="106">
        <v>0.04959571759259259</v>
      </c>
      <c r="J63" s="106">
        <f t="shared" si="3"/>
        <v>0.011176736111111113</v>
      </c>
    </row>
    <row r="64" spans="1:10" s="5" customFormat="1" ht="12.75">
      <c r="A64" s="55">
        <f t="shared" si="2"/>
        <v>47</v>
      </c>
      <c r="B64" s="17">
        <v>89</v>
      </c>
      <c r="C64" s="15" t="str">
        <f>IF($B64&lt;&gt;"",VLOOKUP($B64,[0]!CODICIG1,2,FALSE),"")</f>
        <v>Stuffer  Albino</v>
      </c>
      <c r="D64" s="14" t="str">
        <f>IF($B64&lt;&gt;"",VLOOKUP($B64,[0]!CODICIG1,3,FALSE),"")</f>
        <v>M</v>
      </c>
      <c r="E64" s="14" t="str">
        <f>IF($B64&lt;&gt;"",VLOOKUP($B64,[0]!CODICIG1,4,FALSE),"")</f>
        <v>M50</v>
      </c>
      <c r="F64" s="14">
        <f>IF($B64&lt;&gt;"",VLOOKUP($B64,[0]!CODICIG1,5,FALSE),"")</f>
        <v>1962</v>
      </c>
      <c r="G64" s="14"/>
      <c r="H64" s="15" t="str">
        <f>IF($B64&lt;&gt;"",VLOOKUP($B64,[0]!CODICIG1,7,FALSE),"")</f>
        <v>SC Gardena</v>
      </c>
      <c r="I64" s="106">
        <v>0.04972569444444445</v>
      </c>
      <c r="J64" s="106">
        <f t="shared" si="3"/>
        <v>0.01130671296296297</v>
      </c>
    </row>
    <row r="65" spans="1:10" s="5" customFormat="1" ht="12.75">
      <c r="A65" s="21">
        <f t="shared" si="2"/>
        <v>48</v>
      </c>
      <c r="B65" s="21">
        <v>27</v>
      </c>
      <c r="C65" s="45" t="str">
        <f>IF($B65&lt;&gt;"",VLOOKUP($B65,[0]!CODICIG1,2,FALSE),"")</f>
        <v>Egger  Günther</v>
      </c>
      <c r="D65" s="46" t="str">
        <f>IF($B65&lt;&gt;"",VLOOKUP($B65,[0]!CODICIG1,3,FALSE),"")</f>
        <v>M</v>
      </c>
      <c r="E65" s="46" t="str">
        <f>IF($B65&lt;&gt;"",VLOOKUP($B65,[0]!CODICIG1,4,FALSE),"")</f>
        <v>M30</v>
      </c>
      <c r="F65" s="46">
        <f>IF($B65&lt;&gt;"",VLOOKUP($B65,[0]!CODICIG1,5,FALSE),"")</f>
        <v>1979</v>
      </c>
      <c r="G65" s="14"/>
      <c r="H65" s="45" t="str">
        <f>IF($B65&lt;&gt;"",VLOOKUP($B65,[0]!CODICIG1,7,FALSE),"")</f>
        <v>S. Andrea</v>
      </c>
      <c r="I65" s="107">
        <v>0.050035416666666666</v>
      </c>
      <c r="J65" s="106">
        <f t="shared" si="3"/>
        <v>0.011616435185185188</v>
      </c>
    </row>
    <row r="66" spans="1:10" s="5" customFormat="1" ht="12.75">
      <c r="A66" s="21">
        <f t="shared" si="2"/>
        <v>49</v>
      </c>
      <c r="B66" s="21">
        <v>84</v>
      </c>
      <c r="C66" s="45" t="str">
        <f>IF($B66&lt;&gt;"",VLOOKUP($B66,[0]!CODICIG1,2,FALSE),"")</f>
        <v>Senn  David</v>
      </c>
      <c r="D66" s="46" t="str">
        <f>IF($B66&lt;&gt;"",VLOOKUP($B66,[0]!CODICIG1,3,FALSE),"")</f>
        <v>M</v>
      </c>
      <c r="E66" s="46" t="str">
        <f>IF($B66&lt;&gt;"",VLOOKUP($B66,[0]!CODICIG1,4,FALSE),"")</f>
        <v>M50</v>
      </c>
      <c r="F66" s="46">
        <f>IF($B66&lt;&gt;"",VLOOKUP($B66,[0]!CODICIG1,5,FALSE),"")</f>
        <v>1960</v>
      </c>
      <c r="G66" s="14"/>
      <c r="H66" s="45" t="str">
        <f>IF($B66&lt;&gt;"",VLOOKUP($B66,[0]!CODICIG1,7,FALSE),"")</f>
        <v>SV Wiesen</v>
      </c>
      <c r="I66" s="107">
        <v>0.05005787037037037</v>
      </c>
      <c r="J66" s="106">
        <f t="shared" si="3"/>
        <v>0.011638888888888893</v>
      </c>
    </row>
    <row r="67" spans="1:10" s="5" customFormat="1" ht="12.75">
      <c r="A67" s="21">
        <f t="shared" si="2"/>
        <v>50</v>
      </c>
      <c r="B67" s="21">
        <v>114</v>
      </c>
      <c r="C67" s="45" t="str">
        <f>IF($B67&lt;&gt;"",VLOOKUP($B67,[0]!CODICIG1,2,FALSE),"")</f>
        <v>Weger Hubert</v>
      </c>
      <c r="D67" s="46" t="str">
        <f>IF($B67&lt;&gt;"",VLOOKUP($B67,[0]!CODICIG1,3,FALSE),"")</f>
        <v>M</v>
      </c>
      <c r="E67" s="46" t="str">
        <f>IF($B67&lt;&gt;"",VLOOKUP($B67,[0]!CODICIG1,4,FALSE),"")</f>
        <v>M50</v>
      </c>
      <c r="F67" s="46">
        <f>IF($B67&lt;&gt;"",VLOOKUP($B67,[0]!CODICIG1,5,FALSE),"")</f>
        <v>1963</v>
      </c>
      <c r="G67" s="14"/>
      <c r="H67" s="45" t="str">
        <f>IF($B67&lt;&gt;"",VLOOKUP($B67,[0]!CODICIG1,7,FALSE),"")</f>
        <v>Steinhaus</v>
      </c>
      <c r="I67" s="108">
        <v>0.05009444444444444</v>
      </c>
      <c r="J67" s="106">
        <f t="shared" si="3"/>
        <v>0.011675462962962964</v>
      </c>
    </row>
    <row r="68" spans="1:10" s="5" customFormat="1" ht="12.75">
      <c r="A68" s="21">
        <f t="shared" si="2"/>
        <v>51</v>
      </c>
      <c r="B68" s="21">
        <v>170</v>
      </c>
      <c r="C68" s="45" t="str">
        <f>IF($B68&lt;&gt;"",VLOOKUP($B68,[0]!CODICIG1,2,FALSE),"")</f>
        <v>Egger Paul</v>
      </c>
      <c r="D68" s="46" t="str">
        <f>IF($B68&lt;&gt;"",VLOOKUP($B68,[0]!CODICIG1,3,FALSE),"")</f>
        <v>M</v>
      </c>
      <c r="E68" s="46" t="str">
        <f>IF($B68&lt;&gt;"",VLOOKUP($B68,[0]!CODICIG1,4,FALSE),"")</f>
        <v>M50</v>
      </c>
      <c r="F68" s="46">
        <f>IF($B68&lt;&gt;"",VLOOKUP($B68,[0]!CODICIG1,5,FALSE),"")</f>
        <v>1962</v>
      </c>
      <c r="G68" s="14"/>
      <c r="H68" s="45" t="str">
        <f>IF($B68&lt;&gt;"",VLOOKUP($B68,[0]!CODICIG1,7,FALSE),"")</f>
        <v>SV Jenesien</v>
      </c>
      <c r="I68" s="108">
        <v>0.050240972222222215</v>
      </c>
      <c r="J68" s="106">
        <f t="shared" si="3"/>
        <v>0.011821990740740737</v>
      </c>
    </row>
    <row r="69" spans="1:10" s="5" customFormat="1" ht="12.75">
      <c r="A69" s="21">
        <f t="shared" si="2"/>
        <v>52</v>
      </c>
      <c r="B69" s="21">
        <v>80</v>
      </c>
      <c r="C69" s="45" t="str">
        <f>IF($B69&lt;&gt;"",VLOOKUP($B69,[0]!CODICIG1,2,FALSE),"")</f>
        <v>Schöpfer Gerhard</v>
      </c>
      <c r="D69" s="46" t="str">
        <f>IF($B69&lt;&gt;"",VLOOKUP($B69,[0]!CODICIG1,3,FALSE),"")</f>
        <v>M</v>
      </c>
      <c r="E69" s="46" t="str">
        <f>IF($B69&lt;&gt;"",VLOOKUP($B69,[0]!CODICIG1,4,FALSE),"")</f>
        <v>M40</v>
      </c>
      <c r="F69" s="46">
        <f>IF($B69&lt;&gt;"",VLOOKUP($B69,[0]!CODICIG1,5,FALSE),"")</f>
        <v>1973</v>
      </c>
      <c r="G69" s="14"/>
      <c r="H69" s="45" t="str">
        <f>IF($B69&lt;&gt;"",VLOOKUP($B69,[0]!CODICIG1,7,FALSE),"")</f>
        <v>SV Reischach</v>
      </c>
      <c r="I69" s="108">
        <v>0.05044733796296297</v>
      </c>
      <c r="J69" s="106">
        <f t="shared" si="3"/>
        <v>0.01202835648148149</v>
      </c>
    </row>
    <row r="70" spans="1:10" s="5" customFormat="1" ht="12.75">
      <c r="A70" s="21">
        <f t="shared" si="2"/>
        <v>53</v>
      </c>
      <c r="B70" s="21">
        <v>97</v>
      </c>
      <c r="C70" s="45" t="str">
        <f>IF($B70&lt;&gt;"",VLOOKUP($B70,[0]!CODICIG1,2,FALSE),"")</f>
        <v>Thaler  Noe</v>
      </c>
      <c r="D70" s="46" t="str">
        <f>IF($B70&lt;&gt;"",VLOOKUP($B70,[0]!CODICIG1,3,FALSE),"")</f>
        <v>M</v>
      </c>
      <c r="E70" s="46" t="str">
        <f>IF($B70&lt;&gt;"",VLOOKUP($B70,[0]!CODICIG1,4,FALSE),"")</f>
        <v>M30</v>
      </c>
      <c r="F70" s="46">
        <f>IF($B70&lt;&gt;"",VLOOKUP($B70,[0]!CODICIG1,5,FALSE),"")</f>
        <v>1992</v>
      </c>
      <c r="G70" s="14"/>
      <c r="H70" s="45" t="str">
        <f>IF($B70&lt;&gt;"",VLOOKUP($B70,[0]!CODICIG1,7,FALSE),"")</f>
        <v>Race Team Sarntol</v>
      </c>
      <c r="I70" s="108">
        <v>0.05057349537037037</v>
      </c>
      <c r="J70" s="106">
        <f t="shared" si="3"/>
        <v>0.012154513888888892</v>
      </c>
    </row>
    <row r="71" spans="1:10" s="5" customFormat="1" ht="12.75">
      <c r="A71" s="21">
        <f t="shared" si="2"/>
        <v>54</v>
      </c>
      <c r="B71" s="21">
        <v>69</v>
      </c>
      <c r="C71" s="45" t="str">
        <f>IF($B71&lt;&gt;"",VLOOKUP($B71,[0]!CODICIG1,2,FALSE),"")</f>
        <v>Obergasteiger  Roland</v>
      </c>
      <c r="D71" s="46" t="str">
        <f>IF($B71&lt;&gt;"",VLOOKUP($B71,[0]!CODICIG1,3,FALSE),"")</f>
        <v>M</v>
      </c>
      <c r="E71" s="46" t="str">
        <f>IF($B71&lt;&gt;"",VLOOKUP($B71,[0]!CODICIG1,4,FALSE),"")</f>
        <v>M40</v>
      </c>
      <c r="F71" s="46">
        <f>IF($B71&lt;&gt;"",VLOOKUP($B71,[0]!CODICIG1,5,FALSE),"")</f>
        <v>1972</v>
      </c>
      <c r="G71" s="14"/>
      <c r="H71" s="45" t="str">
        <f>IF($B71&lt;&gt;"",VLOOKUP($B71,[0]!CODICIG1,7,FALSE),"")</f>
        <v>BRD Antholz</v>
      </c>
      <c r="I71" s="108">
        <v>0.050585879629629626</v>
      </c>
      <c r="J71" s="106">
        <f t="shared" si="3"/>
        <v>0.012166898148148149</v>
      </c>
    </row>
    <row r="72" spans="1:10" s="5" customFormat="1" ht="12.75">
      <c r="A72" s="21">
        <f t="shared" si="2"/>
        <v>55</v>
      </c>
      <c r="B72" s="21">
        <v>70</v>
      </c>
      <c r="C72" s="45" t="str">
        <f>IF($B72&lt;&gt;"",VLOOKUP($B72,[0]!CODICIG1,2,FALSE),"")</f>
        <v>Oberlechner  Reinhold</v>
      </c>
      <c r="D72" s="46" t="str">
        <f>IF($B72&lt;&gt;"",VLOOKUP($B72,[0]!CODICIG1,3,FALSE),"")</f>
        <v>M</v>
      </c>
      <c r="E72" s="46" t="str">
        <f>IF($B72&lt;&gt;"",VLOOKUP($B72,[0]!CODICIG1,4,FALSE),"")</f>
        <v>M30</v>
      </c>
      <c r="F72" s="46">
        <f>IF($B72&lt;&gt;"",VLOOKUP($B72,[0]!CODICIG1,5,FALSE),"")</f>
        <v>1976</v>
      </c>
      <c r="G72" s="14"/>
      <c r="H72" s="45" t="str">
        <f>IF($B72&lt;&gt;"",VLOOKUP($B72,[0]!CODICIG1,7,FALSE),"")</f>
        <v>LV Kronspur</v>
      </c>
      <c r="I72" s="108">
        <v>0.05082928240740741</v>
      </c>
      <c r="J72" s="106">
        <f t="shared" si="3"/>
        <v>0.012410300925925932</v>
      </c>
    </row>
    <row r="73" spans="1:10" s="5" customFormat="1" ht="12.75">
      <c r="A73" s="21">
        <f t="shared" si="2"/>
        <v>56</v>
      </c>
      <c r="B73" s="21">
        <v>120</v>
      </c>
      <c r="C73" s="45" t="str">
        <f>IF($B73&lt;&gt;"",VLOOKUP($B73,[0]!CODICIG1,2,FALSE),"")</f>
        <v>Scalzini Giuseppe</v>
      </c>
      <c r="D73" s="46" t="str">
        <f>IF($B73&lt;&gt;"",VLOOKUP($B73,[0]!CODICIG1,3,FALSE),"")</f>
        <v>M</v>
      </c>
      <c r="E73" s="46" t="str">
        <f>IF($B73&lt;&gt;"",VLOOKUP($B73,[0]!CODICIG1,4,FALSE),"")</f>
        <v>M40</v>
      </c>
      <c r="F73" s="46">
        <f>IF($B73&lt;&gt;"",VLOOKUP($B73,[0]!CODICIG1,5,FALSE),"")</f>
        <v>1967</v>
      </c>
      <c r="G73" s="14"/>
      <c r="H73" s="45" t="str">
        <f>IF($B73&lt;&gt;"",VLOOKUP($B73,[0]!CODICIG1,7,FALSE),"")</f>
        <v>US Brunico</v>
      </c>
      <c r="I73" s="108">
        <v>0.050883333333333336</v>
      </c>
      <c r="J73" s="106">
        <f t="shared" si="3"/>
        <v>0.012464351851851858</v>
      </c>
    </row>
    <row r="74" spans="1:10" s="5" customFormat="1" ht="12.75">
      <c r="A74" s="21">
        <f t="shared" si="2"/>
        <v>57</v>
      </c>
      <c r="B74" s="21">
        <v>141</v>
      </c>
      <c r="C74" s="45" t="str">
        <f>IF($B74&lt;&gt;"",VLOOKUP($B74,[0]!CODICIG1,2,FALSE),"")</f>
        <v>Hofer Christoph</v>
      </c>
      <c r="D74" s="46" t="str">
        <f>IF($B74&lt;&gt;"",VLOOKUP($B74,[0]!CODICIG1,3,FALSE),"")</f>
        <v>M</v>
      </c>
      <c r="E74" s="46" t="str">
        <f>IF($B74&lt;&gt;"",VLOOKUP($B74,[0]!CODICIG1,4,FALSE),"")</f>
        <v>M40</v>
      </c>
      <c r="F74" s="46">
        <f>IF($B74&lt;&gt;"",VLOOKUP($B74,[0]!CODICIG1,5,FALSE),"")</f>
        <v>1974</v>
      </c>
      <c r="G74" s="14"/>
      <c r="H74" s="45" t="str">
        <f>IF($B74&lt;&gt;"",VLOOKUP($B74,[0]!CODICIG1,7,FALSE),"")</f>
        <v>BRD Brixen</v>
      </c>
      <c r="I74" s="108">
        <v>0.050921064814814815</v>
      </c>
      <c r="J74" s="106">
        <f t="shared" si="3"/>
        <v>0.012502083333333337</v>
      </c>
    </row>
    <row r="75" spans="1:10" s="5" customFormat="1" ht="12.75">
      <c r="A75" s="21">
        <f t="shared" si="2"/>
        <v>58</v>
      </c>
      <c r="B75" s="21">
        <v>104</v>
      </c>
      <c r="C75" s="45" t="str">
        <f>IF($B75&lt;&gt;"",VLOOKUP($B75,[0]!CODICIG1,2,FALSE),"")</f>
        <v>Weissteiner  Stephan</v>
      </c>
      <c r="D75" s="46" t="str">
        <f>IF($B75&lt;&gt;"",VLOOKUP($B75,[0]!CODICIG1,3,FALSE),"")</f>
        <v>M</v>
      </c>
      <c r="E75" s="46" t="str">
        <f>IF($B75&lt;&gt;"",VLOOKUP($B75,[0]!CODICIG1,4,FALSE),"")</f>
        <v>M30</v>
      </c>
      <c r="F75" s="46">
        <f>IF($B75&lt;&gt;"",VLOOKUP($B75,[0]!CODICIG1,5,FALSE),"")</f>
        <v>1990</v>
      </c>
      <c r="G75" s="14"/>
      <c r="H75" s="45" t="str">
        <f>IF($B75&lt;&gt;"",VLOOKUP($B75,[0]!CODICIG1,7,FALSE),"")</f>
        <v>Dynafit</v>
      </c>
      <c r="I75" s="108">
        <v>0.05106284722222223</v>
      </c>
      <c r="J75" s="106">
        <f t="shared" si="3"/>
        <v>0.01264386574074075</v>
      </c>
    </row>
    <row r="76" spans="1:10" s="5" customFormat="1" ht="12.75">
      <c r="A76" s="21">
        <f t="shared" si="2"/>
        <v>59</v>
      </c>
      <c r="B76" s="21">
        <v>24</v>
      </c>
      <c r="C76" s="45" t="str">
        <f>IF($B76&lt;&gt;"",VLOOKUP($B76,[0]!CODICIG1,2,FALSE),"")</f>
        <v>Dapit  Fulvio</v>
      </c>
      <c r="D76" s="46" t="str">
        <f>IF($B76&lt;&gt;"",VLOOKUP($B76,[0]!CODICIG1,3,FALSE),"")</f>
        <v>M</v>
      </c>
      <c r="E76" s="46" t="str">
        <f>IF($B76&lt;&gt;"",VLOOKUP($B76,[0]!CODICIG1,4,FALSE),"")</f>
        <v>M40</v>
      </c>
      <c r="F76" s="46">
        <f>IF($B76&lt;&gt;"",VLOOKUP($B76,[0]!CODICIG1,5,FALSE),"")</f>
        <v>1975</v>
      </c>
      <c r="G76" s="14"/>
      <c r="H76" s="45" t="str">
        <f>IF($B76&lt;&gt;"",VLOOKUP($B76,[0]!CODICIG1,7,FALSE),"")</f>
        <v>US Aldo Moro Paluzza</v>
      </c>
      <c r="I76" s="108">
        <v>0.051333449074074076</v>
      </c>
      <c r="J76" s="106">
        <f t="shared" si="3"/>
        <v>0.012914467592592599</v>
      </c>
    </row>
    <row r="77" spans="1:10" s="5" customFormat="1" ht="12.75">
      <c r="A77" s="21">
        <f t="shared" si="2"/>
        <v>60</v>
      </c>
      <c r="B77" s="21">
        <v>10</v>
      </c>
      <c r="C77" s="47" t="str">
        <f>IF($B77&lt;&gt;"",VLOOKUP($B77,[0]!CODICIG1,2,FALSE),"")</f>
        <v>Renzler  Astrid</v>
      </c>
      <c r="D77" s="46" t="str">
        <f>IF($B77&lt;&gt;"",VLOOKUP($B77,[0]!CODICIG1,3,FALSE),"")</f>
        <v>F</v>
      </c>
      <c r="E77" s="46" t="str">
        <f>IF($B77&lt;&gt;"",VLOOKUP($B77,[0]!CODICIG1,4,FALSE),"")</f>
        <v>F99</v>
      </c>
      <c r="F77" s="46">
        <f>IF($B77&lt;&gt;"",VLOOKUP($B77,[0]!CODICIG1,5,FALSE),"")</f>
        <v>1969</v>
      </c>
      <c r="G77" s="14"/>
      <c r="H77" s="45" t="str">
        <f>IF($B77&lt;&gt;"",VLOOKUP($B77,[0]!CODICIG1,7,FALSE),"")</f>
        <v>Bela Ladinia</v>
      </c>
      <c r="I77" s="108">
        <v>0.05143460648148148</v>
      </c>
      <c r="J77" s="106">
        <f t="shared" si="3"/>
        <v>0.013015625000000003</v>
      </c>
    </row>
    <row r="78" spans="1:10" s="5" customFormat="1" ht="12.75">
      <c r="A78" s="21">
        <f t="shared" si="2"/>
        <v>61</v>
      </c>
      <c r="B78" s="21">
        <v>39</v>
      </c>
      <c r="C78" s="45" t="str">
        <f>IF($B78&lt;&gt;"",VLOOKUP($B78,[0]!CODICIG1,2,FALSE),"")</f>
        <v>Haller  Adolf</v>
      </c>
      <c r="D78" s="46" t="str">
        <f>IF($B78&lt;&gt;"",VLOOKUP($B78,[0]!CODICIG1,3,FALSE),"")</f>
        <v>M</v>
      </c>
      <c r="E78" s="46" t="str">
        <f>IF($B78&lt;&gt;"",VLOOKUP($B78,[0]!CODICIG1,4,FALSE),"")</f>
        <v>M50</v>
      </c>
      <c r="F78" s="46">
        <f>IF($B78&lt;&gt;"",VLOOKUP($B78,[0]!CODICIG1,5,FALSE),"")</f>
        <v>1961</v>
      </c>
      <c r="G78" s="14"/>
      <c r="H78" s="45" t="str">
        <f>IF($B78&lt;&gt;"",VLOOKUP($B78,[0]!CODICIG1,7,FALSE),"")</f>
        <v>Green Valley</v>
      </c>
      <c r="I78" s="108">
        <v>0.051521412037037036</v>
      </c>
      <c r="J78" s="106">
        <f t="shared" si="3"/>
        <v>0.013102430555555558</v>
      </c>
    </row>
    <row r="79" spans="1:10" s="5" customFormat="1" ht="12.75">
      <c r="A79" s="21">
        <f t="shared" si="2"/>
        <v>62</v>
      </c>
      <c r="B79" s="21">
        <v>134</v>
      </c>
      <c r="C79" s="45" t="str">
        <f>IF($B79&lt;&gt;"",VLOOKUP($B79,[0]!CODICIG1,2,FALSE),"")</f>
        <v>Agstner Martin</v>
      </c>
      <c r="D79" s="46" t="str">
        <f>IF($B79&lt;&gt;"",VLOOKUP($B79,[0]!CODICIG1,3,FALSE),"")</f>
        <v>M</v>
      </c>
      <c r="E79" s="46" t="str">
        <f>IF($B79&lt;&gt;"",VLOOKUP($B79,[0]!CODICIG1,4,FALSE),"")</f>
        <v>M50</v>
      </c>
      <c r="F79" s="46">
        <f>IF($B79&lt;&gt;"",VLOOKUP($B79,[0]!CODICIG1,5,FALSE),"")</f>
        <v>1962</v>
      </c>
      <c r="G79" s="14"/>
      <c r="H79" s="45" t="str">
        <f>IF($B79&lt;&gt;"",VLOOKUP($B79,[0]!CODICIG1,7,FALSE),"")</f>
        <v>FC Gais</v>
      </c>
      <c r="I79" s="108">
        <v>0.05168078703703704</v>
      </c>
      <c r="J79" s="106">
        <f t="shared" si="3"/>
        <v>0.013261805555555561</v>
      </c>
    </row>
    <row r="80" spans="1:10" s="5" customFormat="1" ht="12.75">
      <c r="A80" s="21">
        <f t="shared" si="2"/>
        <v>63</v>
      </c>
      <c r="B80" s="21">
        <v>105</v>
      </c>
      <c r="C80" s="45" t="str">
        <f>IF($B80&lt;&gt;"",VLOOKUP($B80,[0]!CODICIG1,2,FALSE),"")</f>
        <v>Zangiacomi  Giorgio</v>
      </c>
      <c r="D80" s="46" t="str">
        <f>IF($B80&lt;&gt;"",VLOOKUP($B80,[0]!CODICIG1,3,FALSE),"")</f>
        <v>M</v>
      </c>
      <c r="E80" s="46" t="str">
        <f>IF($B80&lt;&gt;"",VLOOKUP($B80,[0]!CODICIG1,4,FALSE),"")</f>
        <v>M40</v>
      </c>
      <c r="F80" s="46">
        <f>IF($B80&lt;&gt;"",VLOOKUP($B80,[0]!CODICIG1,5,FALSE),"")</f>
        <v>1968</v>
      </c>
      <c r="G80" s="14"/>
      <c r="H80" s="45" t="str">
        <f>IF($B80&lt;&gt;"",VLOOKUP($B80,[0]!CODICIG1,7,FALSE),"")</f>
        <v>S.C. Cortina</v>
      </c>
      <c r="I80" s="108">
        <v>0.05170231481481482</v>
      </c>
      <c r="J80" s="106">
        <f t="shared" si="3"/>
        <v>0.013283333333333341</v>
      </c>
    </row>
    <row r="81" spans="1:10" s="5" customFormat="1" ht="12.75">
      <c r="A81" s="21">
        <f t="shared" si="2"/>
        <v>64</v>
      </c>
      <c r="B81" s="21">
        <v>61</v>
      </c>
      <c r="C81" s="45" t="str">
        <f>IF($B81&lt;&gt;"",VLOOKUP($B81,[0]!CODICIG1,2,FALSE),"")</f>
        <v>Milesi  Walter </v>
      </c>
      <c r="D81" s="46" t="str">
        <f>IF($B81&lt;&gt;"",VLOOKUP($B81,[0]!CODICIG1,3,FALSE),"")</f>
        <v>M</v>
      </c>
      <c r="E81" s="46" t="str">
        <f>IF($B81&lt;&gt;"",VLOOKUP($B81,[0]!CODICIG1,4,FALSE),"")</f>
        <v>M40</v>
      </c>
      <c r="F81" s="46">
        <f>IF($B81&lt;&gt;"",VLOOKUP($B81,[0]!CODICIG1,5,FALSE),"")</f>
        <v>1967</v>
      </c>
      <c r="G81" s="14"/>
      <c r="H81" s="45" t="str">
        <f>IF($B81&lt;&gt;"",VLOOKUP($B81,[0]!CODICIG1,7,FALSE),"")</f>
        <v>US Brunico</v>
      </c>
      <c r="I81" s="108">
        <v>0.05171863425925926</v>
      </c>
      <c r="J81" s="106">
        <f t="shared" si="3"/>
        <v>0.013299652777777782</v>
      </c>
    </row>
    <row r="82" spans="1:10" s="5" customFormat="1" ht="12.75">
      <c r="A82" s="21">
        <f t="shared" si="2"/>
        <v>65</v>
      </c>
      <c r="B82" s="21">
        <v>101</v>
      </c>
      <c r="C82" s="45" t="str">
        <f>IF($B82&lt;&gt;"",VLOOKUP($B82,[0]!CODICIG1,2,FALSE),"")</f>
        <v>Vogelsberger  Raimund</v>
      </c>
      <c r="D82" s="46" t="str">
        <f>IF($B82&lt;&gt;"",VLOOKUP($B82,[0]!CODICIG1,3,FALSE),"")</f>
        <v>M</v>
      </c>
      <c r="E82" s="46" t="str">
        <f>IF($B82&lt;&gt;"",VLOOKUP($B82,[0]!CODICIG1,4,FALSE),"")</f>
        <v>M99</v>
      </c>
      <c r="F82" s="46">
        <f>IF($B82&lt;&gt;"",VLOOKUP($B82,[0]!CODICIG1,5,FALSE),"")</f>
        <v>1955</v>
      </c>
      <c r="G82" s="14"/>
      <c r="H82" s="45" t="str">
        <f>IF($B82&lt;&gt;"",VLOOKUP($B82,[0]!CODICIG1,7,FALSE),"")</f>
        <v>LSV 1990 Kitzbühel</v>
      </c>
      <c r="I82" s="108">
        <v>0.051929050925925924</v>
      </c>
      <c r="J82" s="106">
        <f t="shared" si="3"/>
        <v>0.013510069444444446</v>
      </c>
    </row>
    <row r="83" spans="1:10" s="5" customFormat="1" ht="12.75">
      <c r="A83" s="21">
        <f aca="true" t="shared" si="4" ref="A83:A114">A82+1</f>
        <v>66</v>
      </c>
      <c r="B83" s="21">
        <v>112</v>
      </c>
      <c r="C83" s="45" t="str">
        <f>IF($B83&lt;&gt;"",VLOOKUP($B83,[0]!CODICIG1,2,FALSE),"")</f>
        <v>Unterhuber  Gerhard</v>
      </c>
      <c r="D83" s="46" t="str">
        <f>IF($B83&lt;&gt;"",VLOOKUP($B83,[0]!CODICIG1,3,FALSE),"")</f>
        <v>M</v>
      </c>
      <c r="E83" s="46" t="str">
        <f>IF($B83&lt;&gt;"",VLOOKUP($B83,[0]!CODICIG1,4,FALSE),"")</f>
        <v>M40</v>
      </c>
      <c r="F83" s="46">
        <f>IF($B83&lt;&gt;"",VLOOKUP($B83,[0]!CODICIG1,5,FALSE),"")</f>
        <v>1969</v>
      </c>
      <c r="G83" s="14"/>
      <c r="H83" s="45" t="str">
        <f>IF($B83&lt;&gt;"",VLOOKUP($B83,[0]!CODICIG1,7,FALSE),"")</f>
        <v>Green Valley</v>
      </c>
      <c r="I83" s="108">
        <v>0.05204224537037037</v>
      </c>
      <c r="J83" s="106">
        <f aca="true" t="shared" si="5" ref="J83:J114">I83-$I$18</f>
        <v>0.01362326388888889</v>
      </c>
    </row>
    <row r="84" spans="1:10" s="5" customFormat="1" ht="12.75">
      <c r="A84" s="21">
        <f t="shared" si="4"/>
        <v>67</v>
      </c>
      <c r="B84" s="21">
        <v>49</v>
      </c>
      <c r="C84" s="47" t="str">
        <f>IF($B84&lt;&gt;"",VLOOKUP($B84,[0]!CODICIG1,2,FALSE),"")</f>
        <v>Kruselburger  Alex</v>
      </c>
      <c r="D84" s="46" t="str">
        <f>IF($B84&lt;&gt;"",VLOOKUP($B84,[0]!CODICIG1,3,FALSE),"")</f>
        <v>M</v>
      </c>
      <c r="E84" s="46" t="str">
        <f>IF($B84&lt;&gt;"",VLOOKUP($B84,[0]!CODICIG1,4,FALSE),"")</f>
        <v>M40</v>
      </c>
      <c r="F84" s="46">
        <f>IF($B84&lt;&gt;"",VLOOKUP($B84,[0]!CODICIG1,5,FALSE),"")</f>
        <v>1969</v>
      </c>
      <c r="G84" s="14"/>
      <c r="H84" s="45" t="str">
        <f>IF($B84&lt;&gt;"",VLOOKUP($B84,[0]!CODICIG1,7,FALSE),"")</f>
        <v>Polsportiva Sterzing</v>
      </c>
      <c r="I84" s="108">
        <v>0.05212766203703704</v>
      </c>
      <c r="J84" s="106">
        <f t="shared" si="5"/>
        <v>0.01370868055555556</v>
      </c>
    </row>
    <row r="85" spans="1:10" s="5" customFormat="1" ht="12.75">
      <c r="A85" s="21">
        <f t="shared" si="4"/>
        <v>68</v>
      </c>
      <c r="B85" s="21">
        <v>60</v>
      </c>
      <c r="C85" s="45" t="str">
        <f>IF($B85&lt;&gt;"",VLOOKUP($B85,[0]!CODICIG1,2,FALSE),"")</f>
        <v>Milesi  Bruno</v>
      </c>
      <c r="D85" s="46" t="str">
        <f>IF($B85&lt;&gt;"",VLOOKUP($B85,[0]!CODICIG1,3,FALSE),"")</f>
        <v>M</v>
      </c>
      <c r="E85" s="46" t="str">
        <f>IF($B85&lt;&gt;"",VLOOKUP($B85,[0]!CODICIG1,4,FALSE),"")</f>
        <v>M50</v>
      </c>
      <c r="F85" s="46">
        <f>IF($B85&lt;&gt;"",VLOOKUP($B85,[0]!CODICIG1,5,FALSE),"")</f>
        <v>1965</v>
      </c>
      <c r="G85" s="14"/>
      <c r="H85" s="45" t="str">
        <f>IF($B85&lt;&gt;"",VLOOKUP($B85,[0]!CODICIG1,7,FALSE),"")</f>
        <v>US Brunico</v>
      </c>
      <c r="I85" s="108">
        <v>0.05227870370370371</v>
      </c>
      <c r="J85" s="106">
        <f t="shared" si="5"/>
        <v>0.013859722222222232</v>
      </c>
    </row>
    <row r="86" spans="1:10" s="5" customFormat="1" ht="12.75">
      <c r="A86" s="21">
        <f t="shared" si="4"/>
        <v>69</v>
      </c>
      <c r="B86" s="21">
        <v>51</v>
      </c>
      <c r="C86" s="45" t="str">
        <f>IF($B86&lt;&gt;"",VLOOKUP($B86,[0]!CODICIG1,2,FALSE),"")</f>
        <v>Leitner  Paul</v>
      </c>
      <c r="D86" s="46" t="str">
        <f>IF($B86&lt;&gt;"",VLOOKUP($B86,[0]!CODICIG1,3,FALSE),"")</f>
        <v>M</v>
      </c>
      <c r="E86" s="46" t="str">
        <f>IF($B86&lt;&gt;"",VLOOKUP($B86,[0]!CODICIG1,4,FALSE),"")</f>
        <v>M40</v>
      </c>
      <c r="F86" s="46">
        <f>IF($B86&lt;&gt;"",VLOOKUP($B86,[0]!CODICIG1,5,FALSE),"")</f>
        <v>1970</v>
      </c>
      <c r="G86" s="14"/>
      <c r="H86" s="45" t="str">
        <f>IF($B86&lt;&gt;"",VLOOKUP($B86,[0]!CODICIG1,7,FALSE),"")</f>
        <v>SV Ratschings</v>
      </c>
      <c r="I86" s="108">
        <v>0.05240335648148148</v>
      </c>
      <c r="J86" s="106">
        <f t="shared" si="5"/>
        <v>0.013984375</v>
      </c>
    </row>
    <row r="87" spans="1:10" s="5" customFormat="1" ht="12.75">
      <c r="A87" s="21">
        <f t="shared" si="4"/>
        <v>70</v>
      </c>
      <c r="B87" s="21">
        <v>59</v>
      </c>
      <c r="C87" s="45" t="str">
        <f>IF($B87&lt;&gt;"",VLOOKUP($B87,[0]!CODICIG1,2,FALSE),"")</f>
        <v>Messner  Edmund</v>
      </c>
      <c r="D87" s="46" t="str">
        <f>IF($B87&lt;&gt;"",VLOOKUP($B87,[0]!CODICIG1,3,FALSE),"")</f>
        <v>M</v>
      </c>
      <c r="E87" s="46" t="str">
        <f>IF($B87&lt;&gt;"",VLOOKUP($B87,[0]!CODICIG1,4,FALSE),"")</f>
        <v>M30</v>
      </c>
      <c r="F87" s="46">
        <f>IF($B87&lt;&gt;"",VLOOKUP($B87,[0]!CODICIG1,5,FALSE),"")</f>
        <v>1980</v>
      </c>
      <c r="G87" s="14"/>
      <c r="H87" s="45" t="str">
        <f>IF($B87&lt;&gt;"",VLOOKUP($B87,[0]!CODICIG1,7,FALSE),"")</f>
        <v>BRD Antholz</v>
      </c>
      <c r="I87" s="108">
        <v>0.052444907407407405</v>
      </c>
      <c r="J87" s="106">
        <f t="shared" si="5"/>
        <v>0.014025925925925928</v>
      </c>
    </row>
    <row r="88" spans="1:10" s="5" customFormat="1" ht="12.75">
      <c r="A88" s="21">
        <f t="shared" si="4"/>
        <v>71</v>
      </c>
      <c r="B88" s="21">
        <v>86</v>
      </c>
      <c r="C88" s="45" t="str">
        <f>IF($B88&lt;&gt;"",VLOOKUP($B88,[0]!CODICIG1,2,FALSE),"")</f>
        <v>Senettin Manuel</v>
      </c>
      <c r="D88" s="46" t="str">
        <f>IF($B88&lt;&gt;"",VLOOKUP($B88,[0]!CODICIG1,3,FALSE),"")</f>
        <v>M</v>
      </c>
      <c r="E88" s="46" t="str">
        <f>IF($B88&lt;&gt;"",VLOOKUP($B88,[0]!CODICIG1,4,FALSE),"")</f>
        <v>M30</v>
      </c>
      <c r="F88" s="46">
        <f>IF($B88&lt;&gt;"",VLOOKUP($B88,[0]!CODICIG1,5,FALSE),"")</f>
        <v>1988</v>
      </c>
      <c r="G88" s="14"/>
      <c r="H88" s="45" t="str">
        <f>IF($B88&lt;&gt;"",VLOOKUP($B88,[0]!CODICIG1,7,FALSE),"")</f>
        <v>ASV Gossensass</v>
      </c>
      <c r="I88" s="108">
        <v>0.05245405092592592</v>
      </c>
      <c r="J88" s="106">
        <f t="shared" si="5"/>
        <v>0.014035069444444444</v>
      </c>
    </row>
    <row r="89" spans="1:10" s="5" customFormat="1" ht="12.75">
      <c r="A89" s="21">
        <f t="shared" si="4"/>
        <v>72</v>
      </c>
      <c r="B89" s="21">
        <v>50</v>
      </c>
      <c r="C89" s="45" t="str">
        <f>IF($B89&lt;&gt;"",VLOOKUP($B89,[0]!CODICIG1,2,FALSE),"")</f>
        <v>Leitner  Norbert</v>
      </c>
      <c r="D89" s="46" t="str">
        <f>IF($B89&lt;&gt;"",VLOOKUP($B89,[0]!CODICIG1,3,FALSE),"")</f>
        <v>M</v>
      </c>
      <c r="E89" s="46" t="str">
        <f>IF($B89&lt;&gt;"",VLOOKUP($B89,[0]!CODICIG1,4,FALSE),"")</f>
        <v>M40</v>
      </c>
      <c r="F89" s="46">
        <f>IF($B89&lt;&gt;"",VLOOKUP($B89,[0]!CODICIG1,5,FALSE),"")</f>
        <v>1969</v>
      </c>
      <c r="G89" s="14"/>
      <c r="H89" s="45" t="str">
        <f>IF($B89&lt;&gt;"",VLOOKUP($B89,[0]!CODICIG1,7,FALSE),"")</f>
        <v>Voppi Bike</v>
      </c>
      <c r="I89" s="108">
        <v>0.05254803240740741</v>
      </c>
      <c r="J89" s="106">
        <f t="shared" si="5"/>
        <v>0.01412905092592593</v>
      </c>
    </row>
    <row r="90" spans="1:10" s="5" customFormat="1" ht="12.75">
      <c r="A90" s="21">
        <f t="shared" si="4"/>
        <v>73</v>
      </c>
      <c r="B90" s="21">
        <v>53</v>
      </c>
      <c r="C90" s="45" t="str">
        <f>IF($B90&lt;&gt;"",VLOOKUP($B90,[0]!CODICIG1,2,FALSE),"")</f>
        <v>Mair  Paul</v>
      </c>
      <c r="D90" s="46" t="str">
        <f>IF($B90&lt;&gt;"",VLOOKUP($B90,[0]!CODICIG1,3,FALSE),"")</f>
        <v>M</v>
      </c>
      <c r="E90" s="46" t="str">
        <f>IF($B90&lt;&gt;"",VLOOKUP($B90,[0]!CODICIG1,4,FALSE),"")</f>
        <v>M50</v>
      </c>
      <c r="F90" s="46">
        <f>IF($B90&lt;&gt;"",VLOOKUP($B90,[0]!CODICIG1,5,FALSE),"")</f>
        <v>1960</v>
      </c>
      <c r="G90" s="14"/>
      <c r="H90" s="47" t="str">
        <f>IF($B90&lt;&gt;"",VLOOKUP($B90,[0]!CODICIG1,7,FALSE),"")</f>
        <v>Bela Ladinia</v>
      </c>
      <c r="I90" s="108">
        <v>0.052585069444444445</v>
      </c>
      <c r="J90" s="106">
        <f t="shared" si="5"/>
        <v>0.014166087962962967</v>
      </c>
    </row>
    <row r="91" spans="1:10" s="5" customFormat="1" ht="12.75">
      <c r="A91" s="21">
        <f t="shared" si="4"/>
        <v>74</v>
      </c>
      <c r="B91" s="21">
        <v>138</v>
      </c>
      <c r="C91" s="45" t="str">
        <f>IF($B91&lt;&gt;"",VLOOKUP($B91,[0]!CODICIG1,2,FALSE),"")</f>
        <v>Brunner Kurt</v>
      </c>
      <c r="D91" s="46" t="str">
        <f>IF($B91&lt;&gt;"",VLOOKUP($B91,[0]!CODICIG1,3,FALSE),"")</f>
        <v>M</v>
      </c>
      <c r="E91" s="46" t="str">
        <f>IF($B91&lt;&gt;"",VLOOKUP($B91,[0]!CODICIG1,4,FALSE),"")</f>
        <v>M40</v>
      </c>
      <c r="F91" s="46">
        <f>IF($B91&lt;&gt;"",VLOOKUP($B91,[0]!CODICIG1,5,FALSE),"")</f>
        <v>1963</v>
      </c>
      <c r="G91" s="14"/>
      <c r="H91" s="45" t="str">
        <f>IF($B91&lt;&gt;"",VLOOKUP($B91,[0]!CODICIG1,7,FALSE),"")</f>
        <v>Sterzing</v>
      </c>
      <c r="I91" s="108">
        <v>0.05274849537037037</v>
      </c>
      <c r="J91" s="106">
        <f t="shared" si="5"/>
        <v>0.014329513888888895</v>
      </c>
    </row>
    <row r="92" spans="1:10" s="5" customFormat="1" ht="12.75">
      <c r="A92" s="21">
        <f t="shared" si="4"/>
        <v>75</v>
      </c>
      <c r="B92" s="21">
        <v>113</v>
      </c>
      <c r="C92" s="45" t="str">
        <f>IF($B92&lt;&gt;"",VLOOKUP($B92,[0]!CODICIG1,2,FALSE),"")</f>
        <v>Vikoler  Josef</v>
      </c>
      <c r="D92" s="46" t="str">
        <f>IF($B92&lt;&gt;"",VLOOKUP($B92,[0]!CODICIG1,3,FALSE),"")</f>
        <v>M</v>
      </c>
      <c r="E92" s="46" t="str">
        <f>IF($B92&lt;&gt;"",VLOOKUP($B92,[0]!CODICIG1,4,FALSE),"")</f>
        <v>M40</v>
      </c>
      <c r="F92" s="46">
        <f>IF($B92&lt;&gt;"",VLOOKUP($B92,[0]!CODICIG1,5,FALSE),"")</f>
        <v>1968</v>
      </c>
      <c r="G92" s="14"/>
      <c r="H92" s="45" t="str">
        <f>IF($B92&lt;&gt;"",VLOOKUP($B92,[0]!CODICIG1,7,FALSE),"")</f>
        <v>AVS Klausen</v>
      </c>
      <c r="I92" s="108">
        <v>0.052851273148148144</v>
      </c>
      <c r="J92" s="106">
        <f t="shared" si="5"/>
        <v>0.014432291666666666</v>
      </c>
    </row>
    <row r="93" spans="1:10" s="5" customFormat="1" ht="12.75">
      <c r="A93" s="21">
        <f t="shared" si="4"/>
        <v>76</v>
      </c>
      <c r="B93" s="21">
        <v>41</v>
      </c>
      <c r="C93" s="45" t="str">
        <f>IF($B93&lt;&gt;"",VLOOKUP($B93,[0]!CODICIG1,2,FALSE),"")</f>
        <v>Hofer  Hartmann</v>
      </c>
      <c r="D93" s="46" t="str">
        <f>IF($B93&lt;&gt;"",VLOOKUP($B93,[0]!CODICIG1,3,FALSE),"")</f>
        <v>M</v>
      </c>
      <c r="E93" s="46" t="str">
        <f>IF($B93&lt;&gt;"",VLOOKUP($B93,[0]!CODICIG1,4,FALSE),"")</f>
        <v>M40</v>
      </c>
      <c r="F93" s="46">
        <f>IF($B93&lt;&gt;"",VLOOKUP($B93,[0]!CODICIG1,5,FALSE),"")</f>
        <v>1972</v>
      </c>
      <c r="G93" s="14"/>
      <c r="H93" s="45" t="str">
        <f>IF($B93&lt;&gt;"",VLOOKUP($B93,[0]!CODICIG1,7,FALSE),"")</f>
        <v>SC Kastelruth</v>
      </c>
      <c r="I93" s="108">
        <v>0.05298888888888889</v>
      </c>
      <c r="J93" s="106">
        <f t="shared" si="5"/>
        <v>0.014569907407407413</v>
      </c>
    </row>
    <row r="94" spans="1:10" s="5" customFormat="1" ht="12.75">
      <c r="A94" s="21">
        <f t="shared" si="4"/>
        <v>77</v>
      </c>
      <c r="B94" s="21">
        <v>40</v>
      </c>
      <c r="C94" s="45" t="str">
        <f>IF($B94&lt;&gt;"",VLOOKUP($B94,[0]!CODICIG1,2,FALSE),"")</f>
        <v>Hofer  Josef</v>
      </c>
      <c r="D94" s="46" t="str">
        <f>IF($B94&lt;&gt;"",VLOOKUP($B94,[0]!CODICIG1,3,FALSE),"")</f>
        <v>M</v>
      </c>
      <c r="E94" s="46" t="str">
        <f>IF($B94&lt;&gt;"",VLOOKUP($B94,[0]!CODICIG1,4,FALSE),"")</f>
        <v>M99</v>
      </c>
      <c r="F94" s="46">
        <f>IF($B94&lt;&gt;"",VLOOKUP($B94,[0]!CODICIG1,5,FALSE),"")</f>
        <v>1949</v>
      </c>
      <c r="G94" s="14"/>
      <c r="H94" s="45" t="str">
        <f>IF($B94&lt;&gt;"",VLOOKUP($B94,[0]!CODICIG1,7,FALSE),"")</f>
        <v>Green Valley</v>
      </c>
      <c r="I94" s="108">
        <v>0.053057175925925924</v>
      </c>
      <c r="J94" s="106">
        <f t="shared" si="5"/>
        <v>0.014638194444444447</v>
      </c>
    </row>
    <row r="95" spans="1:10" s="5" customFormat="1" ht="12.75">
      <c r="A95" s="21">
        <f t="shared" si="4"/>
        <v>78</v>
      </c>
      <c r="B95" s="21">
        <v>173</v>
      </c>
      <c r="C95" s="45" t="str">
        <f>IF($B95&lt;&gt;"",VLOOKUP($B95,[0]!CODICIG1,2,FALSE),"")</f>
        <v>Micheluzzi Olivo</v>
      </c>
      <c r="D95" s="46" t="str">
        <f>IF($B95&lt;&gt;"",VLOOKUP($B95,[0]!CODICIG1,3,FALSE),"")</f>
        <v>M</v>
      </c>
      <c r="E95" s="46" t="str">
        <f>IF($B95&lt;&gt;"",VLOOKUP($B95,[0]!CODICIG1,4,FALSE),"")</f>
        <v>M99</v>
      </c>
      <c r="F95" s="46">
        <f>IF($B95&lt;&gt;"",VLOOKUP($B95,[0]!CODICIG1,5,FALSE),"")</f>
        <v>1952</v>
      </c>
      <c r="G95" s="14"/>
      <c r="H95" s="45" t="str">
        <f>IF($B95&lt;&gt;"",VLOOKUP($B95,[0]!CODICIG1,7,FALSE),"")</f>
        <v>Bela Ladinia</v>
      </c>
      <c r="I95" s="108">
        <v>0.0531</v>
      </c>
      <c r="J95" s="106">
        <f t="shared" si="5"/>
        <v>0.014681018518518524</v>
      </c>
    </row>
    <row r="96" spans="1:10" s="5" customFormat="1" ht="12.75">
      <c r="A96" s="21">
        <f t="shared" si="4"/>
        <v>79</v>
      </c>
      <c r="B96" s="21">
        <v>103</v>
      </c>
      <c r="C96" s="45" t="str">
        <f>IF($B96&lt;&gt;"",VLOOKUP($B96,[0]!CODICIG1,2,FALSE),"")</f>
        <v>Volgger  Alex</v>
      </c>
      <c r="D96" s="46" t="str">
        <f>IF($B96&lt;&gt;"",VLOOKUP($B96,[0]!CODICIG1,3,FALSE),"")</f>
        <v>M</v>
      </c>
      <c r="E96" s="46" t="str">
        <f>IF($B96&lt;&gt;"",VLOOKUP($B96,[0]!CODICIG1,4,FALSE),"")</f>
        <v>M40</v>
      </c>
      <c r="F96" s="46">
        <f>IF($B96&lt;&gt;"",VLOOKUP($B96,[0]!CODICIG1,5,FALSE),"")</f>
        <v>1972</v>
      </c>
      <c r="G96" s="14"/>
      <c r="H96" s="45" t="str">
        <f>IF($B96&lt;&gt;"",VLOOKUP($B96,[0]!CODICIG1,7,FALSE),"")</f>
        <v>Rafting Sterzing</v>
      </c>
      <c r="I96" s="100">
        <v>0.05327546296296296</v>
      </c>
      <c r="J96" s="106">
        <f t="shared" si="5"/>
        <v>0.014856481481481484</v>
      </c>
    </row>
    <row r="97" spans="1:10" s="5" customFormat="1" ht="12.75">
      <c r="A97" s="21">
        <f t="shared" si="4"/>
        <v>80</v>
      </c>
      <c r="B97" s="21">
        <v>133</v>
      </c>
      <c r="C97" s="45" t="str">
        <f>IF($B97&lt;&gt;"",VLOOKUP($B97,[0]!CODICIG1,2,FALSE),"")</f>
        <v>Mauerberger Peter</v>
      </c>
      <c r="D97" s="46" t="str">
        <f>IF($B97&lt;&gt;"",VLOOKUP($B97,[0]!CODICIG1,3,FALSE),"")</f>
        <v>M</v>
      </c>
      <c r="E97" s="46" t="str">
        <f>IF($B97&lt;&gt;"",VLOOKUP($B97,[0]!CODICIG1,4,FALSE),"")</f>
        <v>M40</v>
      </c>
      <c r="F97" s="46">
        <f>IF($B97&lt;&gt;"",VLOOKUP($B97,[0]!CODICIG1,5,FALSE),"")</f>
        <v>1970</v>
      </c>
      <c r="G97" s="14"/>
      <c r="H97" s="45" t="str">
        <f>IF($B97&lt;&gt;"",VLOOKUP($B97,[0]!CODICIG1,7,FALSE),"")</f>
        <v>FC Gais</v>
      </c>
      <c r="I97" s="108">
        <v>0.053354050925925926</v>
      </c>
      <c r="J97" s="106">
        <f t="shared" si="5"/>
        <v>0.014935069444444449</v>
      </c>
    </row>
    <row r="98" spans="1:10" s="5" customFormat="1" ht="12.75">
      <c r="A98" s="21">
        <f t="shared" si="4"/>
        <v>81</v>
      </c>
      <c r="B98" s="21">
        <v>58</v>
      </c>
      <c r="C98" s="45" t="str">
        <f>IF($B98&lt;&gt;"",VLOOKUP($B98,[0]!CODICIG1,2,FALSE),"")</f>
        <v>Messner  Gerhard</v>
      </c>
      <c r="D98" s="46" t="str">
        <f>IF($B98&lt;&gt;"",VLOOKUP($B98,[0]!CODICIG1,3,FALSE),"")</f>
        <v>M</v>
      </c>
      <c r="E98" s="46" t="str">
        <f>IF($B98&lt;&gt;"",VLOOKUP($B98,[0]!CODICIG1,4,FALSE),"")</f>
        <v>M40</v>
      </c>
      <c r="F98" s="46">
        <f>IF($B98&lt;&gt;"",VLOOKUP($B98,[0]!CODICIG1,5,FALSE),"")</f>
        <v>1966</v>
      </c>
      <c r="G98" s="14"/>
      <c r="H98" s="45" t="str">
        <f>IF($B98&lt;&gt;"",VLOOKUP($B98,[0]!CODICIG1,7,FALSE),"")</f>
        <v>RV Kronplatz</v>
      </c>
      <c r="I98" s="108">
        <v>0.05349826388888889</v>
      </c>
      <c r="J98" s="106">
        <f t="shared" si="5"/>
        <v>0.015079282407407413</v>
      </c>
    </row>
    <row r="99" spans="1:10" s="5" customFormat="1" ht="12.75">
      <c r="A99" s="21">
        <f t="shared" si="4"/>
        <v>82</v>
      </c>
      <c r="B99" s="21">
        <v>115</v>
      </c>
      <c r="C99" s="45" t="str">
        <f>IF($B99&lt;&gt;"",VLOOKUP($B99,[0]!CODICIG1,2,FALSE),"")</f>
        <v>Geiser Richard</v>
      </c>
      <c r="D99" s="46" t="str">
        <f>IF($B99&lt;&gt;"",VLOOKUP($B99,[0]!CODICIG1,3,FALSE),"")</f>
        <v>M</v>
      </c>
      <c r="E99" s="46" t="str">
        <f>IF($B99&lt;&gt;"",VLOOKUP($B99,[0]!CODICIG1,4,FALSE),"")</f>
        <v>M50</v>
      </c>
      <c r="F99" s="46">
        <f>IF($B99&lt;&gt;"",VLOOKUP($B99,[0]!CODICIG1,5,FALSE),"")</f>
        <v>1958</v>
      </c>
      <c r="G99" s="14"/>
      <c r="H99" s="45" t="str">
        <f>IF($B99&lt;&gt;"",VLOOKUP($B99,[0]!CODICIG1,7,FALSE),"")</f>
        <v>ZKG Vintl</v>
      </c>
      <c r="I99" s="108">
        <v>0.05355324074074074</v>
      </c>
      <c r="J99" s="106">
        <f t="shared" si="5"/>
        <v>0.015134259259259264</v>
      </c>
    </row>
    <row r="100" spans="1:10" s="5" customFormat="1" ht="12.75">
      <c r="A100" s="21">
        <f t="shared" si="4"/>
        <v>83</v>
      </c>
      <c r="B100" s="21">
        <v>38</v>
      </c>
      <c r="C100" s="45" t="str">
        <f>IF($B100&lt;&gt;"",VLOOKUP($B100,[0]!CODICIG1,2,FALSE),"")</f>
        <v>Gschlieser  Hans</v>
      </c>
      <c r="D100" s="46" t="str">
        <f>IF($B100&lt;&gt;"",VLOOKUP($B100,[0]!CODICIG1,3,FALSE),"")</f>
        <v>M</v>
      </c>
      <c r="E100" s="46" t="str">
        <f>IF($B100&lt;&gt;"",VLOOKUP($B100,[0]!CODICIG1,4,FALSE),"")</f>
        <v>M40</v>
      </c>
      <c r="F100" s="46">
        <f>IF($B100&lt;&gt;"",VLOOKUP($B100,[0]!CODICIG1,5,FALSE),"")</f>
        <v>1973</v>
      </c>
      <c r="G100" s="14"/>
      <c r="H100" s="45" t="str">
        <f>IF($B100&lt;&gt;"",VLOOKUP($B100,[0]!CODICIG1,7,FALSE),"")</f>
        <v>SV Ratschings</v>
      </c>
      <c r="I100" s="108">
        <v>0.05359606481481482</v>
      </c>
      <c r="J100" s="106">
        <f t="shared" si="5"/>
        <v>0.015177083333333341</v>
      </c>
    </row>
    <row r="101" spans="1:10" s="5" customFormat="1" ht="12.75">
      <c r="A101" s="21">
        <f t="shared" si="4"/>
        <v>84</v>
      </c>
      <c r="B101" s="21">
        <v>136</v>
      </c>
      <c r="C101" s="45" t="str">
        <f>IF($B101&lt;&gt;"",VLOOKUP($B101,[0]!CODICIG1,2,FALSE),"")</f>
        <v>Gross Annemarie</v>
      </c>
      <c r="D101" s="46" t="str">
        <f>IF($B101&lt;&gt;"",VLOOKUP($B101,[0]!CODICIG1,3,FALSE),"")</f>
        <v>F</v>
      </c>
      <c r="E101" s="46" t="str">
        <f>IF($B101&lt;&gt;"",VLOOKUP($B101,[0]!CODICIG1,4,FALSE),"")</f>
        <v>F99</v>
      </c>
      <c r="F101" s="46">
        <f>IF($B101&lt;&gt;"",VLOOKUP($B101,[0]!CODICIG1,5,FALSE),"")</f>
        <v>1969</v>
      </c>
      <c r="G101" s="14"/>
      <c r="H101" s="45" t="str">
        <f>IF($B101&lt;&gt;"",VLOOKUP($B101,[0]!CODICIG1,7,FALSE),"")</f>
        <v>Bela Ladinia</v>
      </c>
      <c r="I101" s="108">
        <v>0.05361064814814814</v>
      </c>
      <c r="J101" s="106">
        <f t="shared" si="5"/>
        <v>0.015191666666666666</v>
      </c>
    </row>
    <row r="102" spans="1:10" s="5" customFormat="1" ht="12.75">
      <c r="A102" s="21">
        <f t="shared" si="4"/>
        <v>85</v>
      </c>
      <c r="B102" s="21">
        <v>66</v>
      </c>
      <c r="C102" s="45" t="str">
        <f>IF($B102&lt;&gt;"",VLOOKUP($B102,[0]!CODICIG1,2,FALSE),"")</f>
        <v>Nocker  Kurt</v>
      </c>
      <c r="D102" s="46" t="str">
        <f>IF($B102&lt;&gt;"",VLOOKUP($B102,[0]!CODICIG1,3,FALSE),"")</f>
        <v>M</v>
      </c>
      <c r="E102" s="46" t="str">
        <f>IF($B102&lt;&gt;"",VLOOKUP($B102,[0]!CODICIG1,4,FALSE),"")</f>
        <v>M50</v>
      </c>
      <c r="F102" s="46">
        <f>IF($B102&lt;&gt;"",VLOOKUP($B102,[0]!CODICIG1,5,FALSE),"")</f>
        <v>1960</v>
      </c>
      <c r="G102" s="14"/>
      <c r="H102" s="45" t="str">
        <f>IF($B102&lt;&gt;"",VLOOKUP($B102,[0]!CODICIG1,7,FALSE),"")</f>
        <v>Welsberg</v>
      </c>
      <c r="I102" s="108">
        <v>0.053770023148148154</v>
      </c>
      <c r="J102" s="106">
        <f t="shared" si="5"/>
        <v>0.015351041666666676</v>
      </c>
    </row>
    <row r="103" spans="1:10" s="5" customFormat="1" ht="12.75">
      <c r="A103" s="21">
        <f t="shared" si="4"/>
        <v>86</v>
      </c>
      <c r="B103" s="21">
        <v>15</v>
      </c>
      <c r="C103" s="45" t="str">
        <f>IF($B103&lt;&gt;"",VLOOKUP($B103,[0]!CODICIG1,2,FALSE),"")</f>
        <v>Andreatta  Vittorio</v>
      </c>
      <c r="D103" s="46" t="str">
        <f>IF($B103&lt;&gt;"",VLOOKUP($B103,[0]!CODICIG1,3,FALSE),"")</f>
        <v>M</v>
      </c>
      <c r="E103" s="46" t="str">
        <f>IF($B103&lt;&gt;"",VLOOKUP($B103,[0]!CODICIG1,4,FALSE),"")</f>
        <v>M40</v>
      </c>
      <c r="F103" s="46">
        <f>IF($B103&lt;&gt;"",VLOOKUP($B103,[0]!CODICIG1,5,FALSE),"")</f>
        <v>1969</v>
      </c>
      <c r="G103" s="14"/>
      <c r="H103" s="45" t="str">
        <f>IF($B103&lt;&gt;"",VLOOKUP($B103,[0]!CODICIG1,7,FALSE),"")</f>
        <v>SC Arcobaleno</v>
      </c>
      <c r="I103" s="108">
        <v>0.0538900462962963</v>
      </c>
      <c r="J103" s="106">
        <f t="shared" si="5"/>
        <v>0.01547106481481482</v>
      </c>
    </row>
    <row r="104" spans="1:10" s="5" customFormat="1" ht="12.75">
      <c r="A104" s="21">
        <f t="shared" si="4"/>
        <v>87</v>
      </c>
      <c r="B104" s="21">
        <v>65</v>
      </c>
      <c r="C104" s="45" t="str">
        <f>IF($B104&lt;&gt;"",VLOOKUP($B104,[0]!CODICIG1,2,FALSE),"")</f>
        <v>Müller  Elmar</v>
      </c>
      <c r="D104" s="46" t="str">
        <f>IF($B104&lt;&gt;"",VLOOKUP($B104,[0]!CODICIG1,3,FALSE),"")</f>
        <v>M</v>
      </c>
      <c r="E104" s="46" t="str">
        <f>IF($B104&lt;&gt;"",VLOOKUP($B104,[0]!CODICIG1,4,FALSE),"")</f>
        <v>M50</v>
      </c>
      <c r="F104" s="46">
        <f>IF($B104&lt;&gt;"",VLOOKUP($B104,[0]!CODICIG1,5,FALSE),"")</f>
        <v>1961</v>
      </c>
      <c r="G104" s="14"/>
      <c r="H104" s="45" t="str">
        <f>IF($B104&lt;&gt;"",VLOOKUP($B104,[0]!CODICIG1,7,FALSE),"")</f>
        <v>Green Valley</v>
      </c>
      <c r="I104" s="108">
        <v>0.0538900462962963</v>
      </c>
      <c r="J104" s="106">
        <f t="shared" si="5"/>
        <v>0.01547106481481482</v>
      </c>
    </row>
    <row r="105" spans="1:10" s="5" customFormat="1" ht="12.75">
      <c r="A105" s="21">
        <f t="shared" si="4"/>
        <v>88</v>
      </c>
      <c r="B105" s="21">
        <v>163</v>
      </c>
      <c r="C105" s="45" t="str">
        <f>IF($B105&lt;&gt;"",VLOOKUP($B105,[0]!CODICIG1,2,FALSE),"")</f>
        <v>Steger Josef</v>
      </c>
      <c r="D105" s="46" t="str">
        <f>IF($B105&lt;&gt;"",VLOOKUP($B105,[0]!CODICIG1,3,FALSE),"")</f>
        <v>M</v>
      </c>
      <c r="E105" s="46" t="str">
        <f>IF($B105&lt;&gt;"",VLOOKUP($B105,[0]!CODICIG1,4,FALSE),"")</f>
        <v>M99</v>
      </c>
      <c r="F105" s="46">
        <f>IF($B105&lt;&gt;"",VLOOKUP($B105,[0]!CODICIG1,5,FALSE),"")</f>
        <v>1954</v>
      </c>
      <c r="G105" s="14"/>
      <c r="H105" s="87">
        <f>IF($B105&lt;&gt;"",VLOOKUP($B105,[0]!CODICIG1,7,FALSE),"")</f>
        <v>0</v>
      </c>
      <c r="I105" s="108">
        <v>0.05399803240740741</v>
      </c>
      <c r="J105" s="106">
        <f t="shared" si="5"/>
        <v>0.01557905092592593</v>
      </c>
    </row>
    <row r="106" spans="1:10" s="5" customFormat="1" ht="12.75">
      <c r="A106" s="21">
        <f t="shared" si="4"/>
        <v>89</v>
      </c>
      <c r="B106" s="21">
        <v>26</v>
      </c>
      <c r="C106" s="45" t="str">
        <f>IF($B106&lt;&gt;"",VLOOKUP($B106,[0]!CODICIG1,2,FALSE),"")</f>
        <v>Egger  Karl</v>
      </c>
      <c r="D106" s="46" t="str">
        <f>IF($B106&lt;&gt;"",VLOOKUP($B106,[0]!CODICIG1,3,FALSE),"")</f>
        <v>M</v>
      </c>
      <c r="E106" s="46" t="str">
        <f>IF($B106&lt;&gt;"",VLOOKUP($B106,[0]!CODICIG1,4,FALSE),"")</f>
        <v>M40</v>
      </c>
      <c r="F106" s="46">
        <f>IF($B106&lt;&gt;"",VLOOKUP($B106,[0]!CODICIG1,5,FALSE),"")</f>
        <v>1970</v>
      </c>
      <c r="G106" s="14"/>
      <c r="H106" s="45" t="str">
        <f>IF($B106&lt;&gt;"",VLOOKUP($B106,[0]!CODICIG1,7,FALSE),"")</f>
        <v>Team Delkstoff</v>
      </c>
      <c r="I106" s="108">
        <v>0.05402083333333333</v>
      </c>
      <c r="J106" s="106">
        <f t="shared" si="5"/>
        <v>0.015601851851851853</v>
      </c>
    </row>
    <row r="107" spans="1:10" s="5" customFormat="1" ht="12.75">
      <c r="A107" s="21">
        <f t="shared" si="4"/>
        <v>90</v>
      </c>
      <c r="B107" s="21">
        <v>102</v>
      </c>
      <c r="C107" s="45" t="str">
        <f>IF($B107&lt;&gt;"",VLOOKUP($B107,[0]!CODICIG1,2,FALSE),"")</f>
        <v>Vogelsberger  Anita</v>
      </c>
      <c r="D107" s="46" t="str">
        <f>IF($B107&lt;&gt;"",VLOOKUP($B107,[0]!CODICIG1,3,FALSE),"")</f>
        <v>F</v>
      </c>
      <c r="E107" s="46" t="str">
        <f>IF($B107&lt;&gt;"",VLOOKUP($B107,[0]!CODICIG1,4,FALSE),"")</f>
        <v>F99</v>
      </c>
      <c r="F107" s="46">
        <f>IF($B107&lt;&gt;"",VLOOKUP($B107,[0]!CODICIG1,5,FALSE),"")</f>
        <v>1957</v>
      </c>
      <c r="G107" s="14"/>
      <c r="H107" s="45" t="str">
        <f>IF($B107&lt;&gt;"",VLOOKUP($B107,[0]!CODICIG1,7,FALSE),"")</f>
        <v>LSV 1990 Kitzbühel</v>
      </c>
      <c r="I107" s="108">
        <v>0.05403020833333333</v>
      </c>
      <c r="J107" s="106">
        <f t="shared" si="5"/>
        <v>0.015611226851851852</v>
      </c>
    </row>
    <row r="108" spans="1:10" s="5" customFormat="1" ht="12.75">
      <c r="A108" s="21">
        <f t="shared" si="4"/>
        <v>91</v>
      </c>
      <c r="B108" s="21">
        <v>157</v>
      </c>
      <c r="C108" s="45" t="str">
        <f>IF($B108&lt;&gt;"",VLOOKUP($B108,[0]!CODICIG1,2,FALSE),"")</f>
        <v>Kahn Franz</v>
      </c>
      <c r="D108" s="46" t="str">
        <f>IF($B108&lt;&gt;"",VLOOKUP($B108,[0]!CODICIG1,3,FALSE),"")</f>
        <v>M</v>
      </c>
      <c r="E108" s="46" t="str">
        <f>IF($B108&lt;&gt;"",VLOOKUP($B108,[0]!CODICIG1,4,FALSE),"")</f>
        <v>M40</v>
      </c>
      <c r="F108" s="46">
        <f>IF($B108&lt;&gt;"",VLOOKUP($B108,[0]!CODICIG1,5,FALSE),"")</f>
        <v>1967</v>
      </c>
      <c r="G108" s="14"/>
      <c r="H108" s="45" t="str">
        <f>IF($B108&lt;&gt;"",VLOOKUP($B108,[0]!CODICIG1,7,FALSE),"")</f>
        <v>AVS Gsies</v>
      </c>
      <c r="I108" s="108">
        <v>0.054312268518518524</v>
      </c>
      <c r="J108" s="106">
        <f t="shared" si="5"/>
        <v>0.015893287037037046</v>
      </c>
    </row>
    <row r="109" spans="1:10" s="5" customFormat="1" ht="12.75">
      <c r="A109" s="21">
        <f t="shared" si="4"/>
        <v>92</v>
      </c>
      <c r="B109" s="31">
        <v>82</v>
      </c>
      <c r="C109" s="45" t="str">
        <f>IF($B109&lt;&gt;"",VLOOKUP($B109,[0]!CODICIG1,2,FALSE),"")</f>
        <v>Seebacher  Raimund</v>
      </c>
      <c r="D109" s="46" t="str">
        <f>IF($B109&lt;&gt;"",VLOOKUP($B109,[0]!CODICIG1,3,FALSE),"")</f>
        <v>M</v>
      </c>
      <c r="E109" s="46" t="str">
        <f>IF($B109&lt;&gt;"",VLOOKUP($B109,[0]!CODICIG1,4,FALSE),"")</f>
        <v>M99</v>
      </c>
      <c r="F109" s="46">
        <f>IF($B109&lt;&gt;"",VLOOKUP($B109,[0]!CODICIG1,5,FALSE),"")</f>
        <v>1954</v>
      </c>
      <c r="G109" s="14"/>
      <c r="H109" s="45" t="str">
        <f>IF($B109&lt;&gt;"",VLOOKUP($B109,[0]!CODICIG1,7,FALSE),"")</f>
        <v>ZKG Vintl</v>
      </c>
      <c r="I109" s="108">
        <v>0.05447824074074074</v>
      </c>
      <c r="J109" s="106">
        <f t="shared" si="5"/>
        <v>0.01605925925925926</v>
      </c>
    </row>
    <row r="110" spans="1:10" s="5" customFormat="1" ht="12.75">
      <c r="A110" s="21">
        <f t="shared" si="4"/>
        <v>93</v>
      </c>
      <c r="B110" s="31">
        <v>139</v>
      </c>
      <c r="C110" s="45" t="str">
        <f>IF($B110&lt;&gt;"",VLOOKUP($B110,[0]!CODICIG1,2,FALSE),"")</f>
        <v>Ralser Alois</v>
      </c>
      <c r="D110" s="46" t="str">
        <f>IF($B110&lt;&gt;"",VLOOKUP($B110,[0]!CODICIG1,3,FALSE),"")</f>
        <v>M</v>
      </c>
      <c r="E110" s="46" t="str">
        <f>IF($B110&lt;&gt;"",VLOOKUP($B110,[0]!CODICIG1,4,FALSE),"")</f>
        <v>M40</v>
      </c>
      <c r="F110" s="46">
        <f>IF($B110&lt;&gt;"",VLOOKUP($B110,[0]!CODICIG1,5,FALSE),"")</f>
        <v>1967</v>
      </c>
      <c r="G110" s="14"/>
      <c r="H110" s="45" t="str">
        <f>IF($B110&lt;&gt;"",VLOOKUP($B110,[0]!CODICIG1,7,FALSE),"")</f>
        <v>Sterzing</v>
      </c>
      <c r="I110" s="100">
        <v>0.05453796296296296</v>
      </c>
      <c r="J110" s="106">
        <f t="shared" si="5"/>
        <v>0.016118981481481484</v>
      </c>
    </row>
    <row r="111" spans="1:10" s="5" customFormat="1" ht="12.75">
      <c r="A111" s="21">
        <f t="shared" si="4"/>
        <v>94</v>
      </c>
      <c r="B111" s="31">
        <v>42</v>
      </c>
      <c r="C111" s="45" t="str">
        <f>IF($B111&lt;&gt;"",VLOOKUP($B111,[0]!CODICIG1,2,FALSE),"")</f>
        <v>Huber  Felix</v>
      </c>
      <c r="D111" s="46" t="str">
        <f>IF($B111&lt;&gt;"",VLOOKUP($B111,[0]!CODICIG1,3,FALSE),"")</f>
        <v>M</v>
      </c>
      <c r="E111" s="46" t="str">
        <f>IF($B111&lt;&gt;"",VLOOKUP($B111,[0]!CODICIG1,4,FALSE),"")</f>
        <v>M40</v>
      </c>
      <c r="F111" s="46">
        <f>IF($B111&lt;&gt;"",VLOOKUP($B111,[0]!CODICIG1,5,FALSE),"")</f>
        <v>1966</v>
      </c>
      <c r="G111" s="14"/>
      <c r="H111" s="45" t="str">
        <f>IF($B111&lt;&gt;"",VLOOKUP($B111,[0]!CODICIG1,7,FALSE),"")</f>
        <v>Amateur Sport Pfundres</v>
      </c>
      <c r="I111" s="100">
        <v>0.054747222222222225</v>
      </c>
      <c r="J111" s="106">
        <f t="shared" si="5"/>
        <v>0.016328240740740747</v>
      </c>
    </row>
    <row r="112" spans="1:10" s="5" customFormat="1" ht="12.75">
      <c r="A112" s="21">
        <f t="shared" si="4"/>
        <v>95</v>
      </c>
      <c r="B112" s="31">
        <v>156</v>
      </c>
      <c r="C112" s="45" t="str">
        <f>IF($B112&lt;&gt;"",VLOOKUP($B112,[0]!CODICIG1,2,FALSE),"")</f>
        <v>Huber Andreas</v>
      </c>
      <c r="D112" s="46" t="str">
        <f>IF($B112&lt;&gt;"",VLOOKUP($B112,[0]!CODICIG1,3,FALSE),"")</f>
        <v>M</v>
      </c>
      <c r="E112" s="46" t="str">
        <f>IF($B112&lt;&gt;"",VLOOKUP($B112,[0]!CODICIG1,4,FALSE),"")</f>
        <v>M30</v>
      </c>
      <c r="F112" s="46">
        <f>IF($B112&lt;&gt;"",VLOOKUP($B112,[0]!CODICIG1,5,FALSE),"")</f>
        <v>1980</v>
      </c>
      <c r="G112" s="14"/>
      <c r="H112" s="45" t="str">
        <f>IF($B112&lt;&gt;"",VLOOKUP($B112,[0]!CODICIG1,7,FALSE),"")</f>
        <v>AVS Gsies</v>
      </c>
      <c r="I112" s="100">
        <v>0.05512731481481481</v>
      </c>
      <c r="J112" s="106">
        <f t="shared" si="5"/>
        <v>0.016708333333333332</v>
      </c>
    </row>
    <row r="113" spans="1:10" s="5" customFormat="1" ht="12.75">
      <c r="A113" s="21">
        <f t="shared" si="4"/>
        <v>96</v>
      </c>
      <c r="B113" s="31">
        <v>54</v>
      </c>
      <c r="C113" s="45" t="str">
        <f>IF($B113&lt;&gt;"",VLOOKUP($B113,[0]!CODICIG1,2,FALSE),"")</f>
        <v>Malfertheiner  Werner</v>
      </c>
      <c r="D113" s="46" t="str">
        <f>IF($B113&lt;&gt;"",VLOOKUP($B113,[0]!CODICIG1,3,FALSE),"")</f>
        <v>M</v>
      </c>
      <c r="E113" s="46" t="str">
        <f>IF($B113&lt;&gt;"",VLOOKUP($B113,[0]!CODICIG1,4,FALSE),"")</f>
        <v>M50</v>
      </c>
      <c r="F113" s="46">
        <f>IF($B113&lt;&gt;"",VLOOKUP($B113,[0]!CODICIG1,5,FALSE),"")</f>
        <v>1965</v>
      </c>
      <c r="G113" s="14"/>
      <c r="H113" s="45" t="str">
        <f>IF($B113&lt;&gt;"",VLOOKUP($B113,[0]!CODICIG1,7,FALSE),"")</f>
        <v>US Brunico</v>
      </c>
      <c r="I113" s="100">
        <v>0.05533125</v>
      </c>
      <c r="J113" s="106">
        <f t="shared" si="5"/>
        <v>0.01691226851851852</v>
      </c>
    </row>
    <row r="114" spans="1:10" s="5" customFormat="1" ht="12.75">
      <c r="A114" s="21">
        <f t="shared" si="4"/>
        <v>97</v>
      </c>
      <c r="B114" s="21">
        <v>16</v>
      </c>
      <c r="C114" s="45" t="str">
        <f>IF($B114&lt;&gt;"",VLOOKUP($B114,[0]!CODICIG1,2,FALSE),"")</f>
        <v>Battaini   Daniele</v>
      </c>
      <c r="D114" s="46" t="str">
        <f>IF($B114&lt;&gt;"",VLOOKUP($B114,[0]!CODICIG1,3,FALSE),"")</f>
        <v>M</v>
      </c>
      <c r="E114" s="46" t="str">
        <f>IF($B114&lt;&gt;"",VLOOKUP($B114,[0]!CODICIG1,4,FALSE),"")</f>
        <v>M40</v>
      </c>
      <c r="F114" s="46">
        <f>IF($B114&lt;&gt;"",VLOOKUP($B114,[0]!CODICIG1,5,FALSE),"")</f>
        <v>1974</v>
      </c>
      <c r="G114" s="14"/>
      <c r="H114" s="45" t="str">
        <f>IF($B114&lt;&gt;"",VLOOKUP($B114,[0]!CODICIG1,7,FALSE),"")</f>
        <v>US Brunico</v>
      </c>
      <c r="I114" s="100">
        <v>0.055344328703703705</v>
      </c>
      <c r="J114" s="106">
        <f t="shared" si="5"/>
        <v>0.016925347222222227</v>
      </c>
    </row>
    <row r="115" spans="1:10" s="5" customFormat="1" ht="12.75">
      <c r="A115" s="21">
        <f aca="true" t="shared" si="6" ref="A115:A146">A114+1</f>
        <v>98</v>
      </c>
      <c r="B115" s="21">
        <v>161</v>
      </c>
      <c r="C115" s="45" t="str">
        <f>IF($B115&lt;&gt;"",VLOOKUP($B115,[0]!CODICIG1,2,FALSE),"")</f>
        <v>Knapp Walter</v>
      </c>
      <c r="D115" s="46" t="str">
        <f>IF($B115&lt;&gt;"",VLOOKUP($B115,[0]!CODICIG1,3,FALSE),"")</f>
        <v>M</v>
      </c>
      <c r="E115" s="46" t="str">
        <f>IF($B115&lt;&gt;"",VLOOKUP($B115,[0]!CODICIG1,4,FALSE),"")</f>
        <v>M50</v>
      </c>
      <c r="F115" s="46">
        <f>IF($B115&lt;&gt;"",VLOOKUP($B115,[0]!CODICIG1,5,FALSE),"")</f>
        <v>1963</v>
      </c>
      <c r="G115" s="14"/>
      <c r="H115" s="87">
        <f>IF($B115&lt;&gt;"",VLOOKUP($B115,[0]!CODICIG1,7,FALSE)," ")</f>
        <v>0</v>
      </c>
      <c r="I115" s="100">
        <v>0.055438425925925926</v>
      </c>
      <c r="J115" s="106">
        <f aca="true" t="shared" si="7" ref="J115:J146">I115-$I$18</f>
        <v>0.017019444444444448</v>
      </c>
    </row>
    <row r="116" spans="1:10" s="5" customFormat="1" ht="12.75">
      <c r="A116" s="21">
        <f t="shared" si="6"/>
        <v>99</v>
      </c>
      <c r="B116" s="21">
        <v>168</v>
      </c>
      <c r="C116" s="45" t="str">
        <f>IF($B116&lt;&gt;"",VLOOKUP($B116,[0]!CODICIG1,2,FALSE),"")</f>
        <v>Berger Hans</v>
      </c>
      <c r="D116" s="46" t="str">
        <f>IF($B116&lt;&gt;"",VLOOKUP($B116,[0]!CODICIG1,3,FALSE),"")</f>
        <v>M</v>
      </c>
      <c r="E116" s="46" t="str">
        <f>IF($B116&lt;&gt;"",VLOOKUP($B116,[0]!CODICIG1,4,FALSE),"")</f>
        <v>M50</v>
      </c>
      <c r="F116" s="46">
        <f>IF($B116&lt;&gt;"",VLOOKUP($B116,[0]!CODICIG1,5,FALSE),"")</f>
        <v>1958</v>
      </c>
      <c r="G116" s="14"/>
      <c r="H116" s="45" t="str">
        <f>IF($B116&lt;&gt;"",VLOOKUP($B116,[0]!CODICIG1,7,FALSE),"")</f>
        <v>Laufverein Südtirol</v>
      </c>
      <c r="I116" s="100">
        <v>0.055438425925925926</v>
      </c>
      <c r="J116" s="106">
        <f t="shared" si="7"/>
        <v>0.017019444444444448</v>
      </c>
    </row>
    <row r="117" spans="1:10" s="5" customFormat="1" ht="12.75">
      <c r="A117" s="21">
        <f t="shared" si="6"/>
        <v>100</v>
      </c>
      <c r="B117" s="21">
        <v>117</v>
      </c>
      <c r="C117" s="45" t="str">
        <f>IF($B117&lt;&gt;"",VLOOKUP($B117,[0]!CODICIG1,2,FALSE),"")</f>
        <v>Walder Veronika</v>
      </c>
      <c r="D117" s="46" t="str">
        <f>IF($B117&lt;&gt;"",VLOOKUP($B117,[0]!CODICIG1,3,FALSE),"")</f>
        <v>F</v>
      </c>
      <c r="E117" s="46" t="str">
        <f>IF($B117&lt;&gt;"",VLOOKUP($B117,[0]!CODICIG1,4,FALSE),"")</f>
        <v>F35</v>
      </c>
      <c r="F117" s="46">
        <f>IF($B117&lt;&gt;"",VLOOKUP($B117,[0]!CODICIG1,5,FALSE),"")</f>
        <v>1975</v>
      </c>
      <c r="G117" s="14"/>
      <c r="H117" s="45" t="str">
        <f>IF($B117&lt;&gt;"",VLOOKUP($B117,[0]!CODICIG1,7,FALSE),"")</f>
        <v>Green Valley</v>
      </c>
      <c r="I117" s="100">
        <v>0.05560578703703704</v>
      </c>
      <c r="J117" s="106">
        <f t="shared" si="7"/>
        <v>0.01718680555555556</v>
      </c>
    </row>
    <row r="118" spans="1:10" s="5" customFormat="1" ht="12.75">
      <c r="A118" s="21">
        <f t="shared" si="6"/>
        <v>101</v>
      </c>
      <c r="B118" s="21">
        <v>118</v>
      </c>
      <c r="C118" s="45" t="str">
        <f>IF($B118&lt;&gt;"",VLOOKUP($B118,[0]!CODICIG1,2,FALSE),"")</f>
        <v>Gatterer Kurt</v>
      </c>
      <c r="D118" s="46" t="str">
        <f>IF($B118&lt;&gt;"",VLOOKUP($B118,[0]!CODICIG1,3,FALSE),"")</f>
        <v>M</v>
      </c>
      <c r="E118" s="46" t="str">
        <f>IF($B118&lt;&gt;"",VLOOKUP($B118,[0]!CODICIG1,4,FALSE),"")</f>
        <v>M40</v>
      </c>
      <c r="F118" s="46">
        <f>IF($B118&lt;&gt;"",VLOOKUP($B118,[0]!CODICIG1,5,FALSE),"")</f>
        <v>1972</v>
      </c>
      <c r="G118" s="14"/>
      <c r="H118" s="45" t="str">
        <f>IF($B118&lt;&gt;"",VLOOKUP($B118,[0]!CODICIG1,7,FALSE),"")</f>
        <v>Stabinger</v>
      </c>
      <c r="I118" s="100">
        <v>0.05595150462962963</v>
      </c>
      <c r="J118" s="106">
        <f t="shared" si="7"/>
        <v>0.017532523148148155</v>
      </c>
    </row>
    <row r="119" spans="1:10" s="5" customFormat="1" ht="12.75">
      <c r="A119" s="21">
        <f t="shared" si="6"/>
        <v>102</v>
      </c>
      <c r="B119" s="21">
        <v>111</v>
      </c>
      <c r="C119" s="45" t="str">
        <f>IF($B119&lt;&gt;"",VLOOKUP($B119,[0]!CODICIG1,2,FALSE),"")</f>
        <v>Schenk Andreas</v>
      </c>
      <c r="D119" s="46" t="str">
        <f>IF($B119&lt;&gt;"",VLOOKUP($B119,[0]!CODICIG1,3,FALSE),"")</f>
        <v>M</v>
      </c>
      <c r="E119" s="46" t="str">
        <f>IF($B119&lt;&gt;"",VLOOKUP($B119,[0]!CODICIG1,4,FALSE),"")</f>
        <v>M40</v>
      </c>
      <c r="F119" s="46">
        <f>IF($B119&lt;&gt;"",VLOOKUP($B119,[0]!CODICIG1,5,FALSE),"")</f>
        <v>1971</v>
      </c>
      <c r="G119" s="14"/>
      <c r="H119" s="45" t="str">
        <f>IF($B119&lt;&gt;"",VLOOKUP($B119,[0]!CODICIG1,7,FALSE),"")</f>
        <v>Green Valley</v>
      </c>
      <c r="I119" s="100">
        <v>0.05606053240740741</v>
      </c>
      <c r="J119" s="106">
        <f t="shared" si="7"/>
        <v>0.017641550925925932</v>
      </c>
    </row>
    <row r="120" spans="1:10" s="5" customFormat="1" ht="12.75">
      <c r="A120" s="21">
        <f t="shared" si="6"/>
        <v>103</v>
      </c>
      <c r="B120" s="21">
        <v>174</v>
      </c>
      <c r="C120" s="45" t="str">
        <f>IF($B120&lt;&gt;"",VLOOKUP($B120,[0]!CODICIG1,2,FALSE),"")</f>
        <v>Verra Ivano</v>
      </c>
      <c r="D120" s="46" t="str">
        <f>IF($B120&lt;&gt;"",VLOOKUP($B120,[0]!CODICIG1,3,FALSE),"")</f>
        <v>M</v>
      </c>
      <c r="E120" s="46" t="str">
        <f>IF($B120&lt;&gt;"",VLOOKUP($B120,[0]!CODICIG1,4,FALSE),"")</f>
        <v>M50</v>
      </c>
      <c r="F120" s="46">
        <f>IF($B120&lt;&gt;"",VLOOKUP($B120,[0]!CODICIG1,5,FALSE),"")</f>
        <v>1957</v>
      </c>
      <c r="G120" s="14"/>
      <c r="H120" s="45" t="str">
        <f>IF($B120&lt;&gt;"",VLOOKUP($B120,[0]!CODICIG1,7,FALSE),"")</f>
        <v>Bela Ladinia</v>
      </c>
      <c r="I120" s="100">
        <v>0.056173726851851846</v>
      </c>
      <c r="J120" s="106">
        <f t="shared" si="7"/>
        <v>0.01775474537037037</v>
      </c>
    </row>
    <row r="121" spans="1:10" s="5" customFormat="1" ht="12.75">
      <c r="A121" s="21">
        <f t="shared" si="6"/>
        <v>104</v>
      </c>
      <c r="B121" s="21">
        <v>71</v>
      </c>
      <c r="C121" s="45" t="str">
        <f>IF($B121&lt;&gt;"",VLOOKUP($B121,[0]!CODICIG1,2,FALSE),"")</f>
        <v>Oberparleiter  Thomas</v>
      </c>
      <c r="D121" s="46" t="str">
        <f>IF($B121&lt;&gt;"",VLOOKUP($B121,[0]!CODICIG1,3,FALSE),"")</f>
        <v>M</v>
      </c>
      <c r="E121" s="46" t="str">
        <f>IF($B121&lt;&gt;"",VLOOKUP($B121,[0]!CODICIG1,4,FALSE),"")</f>
        <v>M50</v>
      </c>
      <c r="F121" s="46">
        <f>IF($B121&lt;&gt;"",VLOOKUP($B121,[0]!CODICIG1,5,FALSE),"")</f>
        <v>1963</v>
      </c>
      <c r="G121" s="14"/>
      <c r="H121" s="45" t="str">
        <f>IF($B121&lt;&gt;"",VLOOKUP($B121,[0]!CODICIG1,7,FALSE),"")</f>
        <v>Pinta Pichl Bruneck</v>
      </c>
      <c r="I121" s="100">
        <v>0.056189120370370375</v>
      </c>
      <c r="J121" s="106">
        <f t="shared" si="7"/>
        <v>0.017770138888888898</v>
      </c>
    </row>
    <row r="122" spans="1:10" s="5" customFormat="1" ht="12.75">
      <c r="A122" s="21">
        <f t="shared" si="6"/>
        <v>105</v>
      </c>
      <c r="B122" s="21">
        <v>72</v>
      </c>
      <c r="C122" s="45" t="str">
        <f>IF($B122&lt;&gt;"",VLOOKUP($B122,[0]!CODICIG1,2,FALSE),"")</f>
        <v>Öhler  Andreas</v>
      </c>
      <c r="D122" s="46" t="str">
        <f>IF($B122&lt;&gt;"",VLOOKUP($B122,[0]!CODICIG1,3,FALSE),"")</f>
        <v>M</v>
      </c>
      <c r="E122" s="46" t="str">
        <f>IF($B122&lt;&gt;"",VLOOKUP($B122,[0]!CODICIG1,4,FALSE),"")</f>
        <v>M30</v>
      </c>
      <c r="F122" s="46">
        <f>IF($B122&lt;&gt;"",VLOOKUP($B122,[0]!CODICIG1,5,FALSE),"")</f>
        <v>1976</v>
      </c>
      <c r="G122" s="14"/>
      <c r="H122" s="45" t="str">
        <f>IF($B122&lt;&gt;"",VLOOKUP($B122,[0]!CODICIG1,7,FALSE),"")</f>
        <v>Green Valley</v>
      </c>
      <c r="I122" s="100">
        <v>0.05649930555555555</v>
      </c>
      <c r="J122" s="106">
        <f t="shared" si="7"/>
        <v>0.018080324074074075</v>
      </c>
    </row>
    <row r="123" spans="1:10" s="5" customFormat="1" ht="12.75">
      <c r="A123" s="21">
        <f t="shared" si="6"/>
        <v>106</v>
      </c>
      <c r="B123" s="21">
        <v>153</v>
      </c>
      <c r="C123" s="45" t="str">
        <f>IF($B123&lt;&gt;"",VLOOKUP($B123,[0]!CODICIG1,2,FALSE),"")</f>
        <v>Kiem  Franz</v>
      </c>
      <c r="D123" s="46" t="str">
        <f>IF($B123&lt;&gt;"",VLOOKUP($B123,[0]!CODICIG1,3,FALSE),"")</f>
        <v>M</v>
      </c>
      <c r="E123" s="46" t="str">
        <f>IF($B123&lt;&gt;"",VLOOKUP($B123,[0]!CODICIG1,4,FALSE),"")</f>
        <v>M40</v>
      </c>
      <c r="F123" s="46">
        <f>IF($B123&lt;&gt;"",VLOOKUP($B123,[0]!CODICIG1,5,FALSE),"")</f>
        <v>1969</v>
      </c>
      <c r="G123" s="14"/>
      <c r="H123" s="45" t="str">
        <f>IF($B123&lt;&gt;"",VLOOKUP($B123,[0]!CODICIG1,7,FALSE),"")</f>
        <v>SV Sterzing</v>
      </c>
      <c r="I123" s="100">
        <v>0.056644791666666666</v>
      </c>
      <c r="J123" s="106">
        <f t="shared" si="7"/>
        <v>0.01822581018518519</v>
      </c>
    </row>
    <row r="124" spans="1:10" s="5" customFormat="1" ht="12.75">
      <c r="A124" s="21">
        <f t="shared" si="6"/>
        <v>107</v>
      </c>
      <c r="B124" s="21">
        <v>137</v>
      </c>
      <c r="C124" s="45" t="str">
        <f>IF($B124&lt;&gt;"",VLOOKUP($B124,[0]!CODICIG1,2,FALSE),"")</f>
        <v>Brunner  Hannes</v>
      </c>
      <c r="D124" s="46" t="str">
        <f>IF($B124&lt;&gt;"",VLOOKUP($B124,[0]!CODICIG1,3,FALSE),"")</f>
        <v>M</v>
      </c>
      <c r="E124" s="46" t="str">
        <f>IF($B124&lt;&gt;"",VLOOKUP($B124,[0]!CODICIG1,4,FALSE),"")</f>
        <v>M30</v>
      </c>
      <c r="F124" s="46">
        <f>IF($B124&lt;&gt;"",VLOOKUP($B124,[0]!CODICIG1,5,FALSE),"")</f>
        <v>1984</v>
      </c>
      <c r="G124" s="14"/>
      <c r="H124" s="45" t="str">
        <f>IF($B124&lt;&gt;"",VLOOKUP($B124,[0]!CODICIG1,7,FALSE),"")</f>
        <v>BRD Antholz</v>
      </c>
      <c r="I124" s="100">
        <v>0.056886458333333334</v>
      </c>
      <c r="J124" s="106">
        <f t="shared" si="7"/>
        <v>0.018467476851851856</v>
      </c>
    </row>
    <row r="125" spans="1:10" s="5" customFormat="1" ht="12.75">
      <c r="A125" s="21">
        <f t="shared" si="6"/>
        <v>108</v>
      </c>
      <c r="B125" s="21">
        <v>13</v>
      </c>
      <c r="C125" s="45" t="str">
        <f>IF($B125&lt;&gt;"",VLOOKUP($B125,[0]!CODICIG1,2,FALSE),"")</f>
        <v>Agnoli  Sergio</v>
      </c>
      <c r="D125" s="46" t="str">
        <f>IF($B125&lt;&gt;"",VLOOKUP($B125,[0]!CODICIG1,3,FALSE),"")</f>
        <v>M</v>
      </c>
      <c r="E125" s="46" t="str">
        <f>IF($B125&lt;&gt;"",VLOOKUP($B125,[0]!CODICIG1,4,FALSE),"")</f>
        <v>M30</v>
      </c>
      <c r="F125" s="46">
        <f>IF($B125&lt;&gt;"",VLOOKUP($B125,[0]!CODICIG1,5,FALSE),"")</f>
        <v>1977</v>
      </c>
      <c r="G125" s="14"/>
      <c r="H125" s="45" t="str">
        <f>IF($B125&lt;&gt;"",VLOOKUP($B125,[0]!CODICIG1,7,FALSE),"")</f>
        <v>US Cornacci</v>
      </c>
      <c r="I125" s="100">
        <v>0.05711354166666666</v>
      </c>
      <c r="J125" s="106">
        <f t="shared" si="7"/>
        <v>0.018694560185185186</v>
      </c>
    </row>
    <row r="126" spans="1:10" s="5" customFormat="1" ht="12.75">
      <c r="A126" s="21">
        <f t="shared" si="6"/>
        <v>109</v>
      </c>
      <c r="B126" s="21">
        <v>77</v>
      </c>
      <c r="C126" s="45" t="str">
        <f>IF($B126&lt;&gt;"",VLOOKUP($B126,[0]!CODICIG1,2,FALSE),"")</f>
        <v>Prugger  Uwe</v>
      </c>
      <c r="D126" s="46" t="str">
        <f>IF($B126&lt;&gt;"",VLOOKUP($B126,[0]!CODICIG1,3,FALSE),"")</f>
        <v>M</v>
      </c>
      <c r="E126" s="46" t="str">
        <f>IF($B126&lt;&gt;"",VLOOKUP($B126,[0]!CODICIG1,4,FALSE),"")</f>
        <v>M50</v>
      </c>
      <c r="F126" s="46">
        <f>IF($B126&lt;&gt;"",VLOOKUP($B126,[0]!CODICIG1,5,FALSE),"")</f>
        <v>1959</v>
      </c>
      <c r="G126" s="14"/>
      <c r="H126" s="45" t="str">
        <f>IF($B126&lt;&gt;"",VLOOKUP($B126,[0]!CODICIG1,7,FALSE),"")</f>
        <v>AVS Olang</v>
      </c>
      <c r="I126" s="100">
        <v>0.05715902777777778</v>
      </c>
      <c r="J126" s="106">
        <f t="shared" si="7"/>
        <v>0.018740046296296303</v>
      </c>
    </row>
    <row r="127" spans="1:10" s="5" customFormat="1" ht="12.75">
      <c r="A127" s="21">
        <f t="shared" si="6"/>
        <v>110</v>
      </c>
      <c r="B127" s="21">
        <v>152</v>
      </c>
      <c r="C127" s="45" t="str">
        <f>IF($B127&lt;&gt;"",VLOOKUP($B127,[0]!CODICIG1,2,FALSE),"")</f>
        <v>Seghezzi  Roberto</v>
      </c>
      <c r="D127" s="46" t="str">
        <f>IF($B127&lt;&gt;"",VLOOKUP($B127,[0]!CODICIG1,3,FALSE),"")</f>
        <v>M</v>
      </c>
      <c r="E127" s="46" t="str">
        <f>IF($B127&lt;&gt;"",VLOOKUP($B127,[0]!CODICIG1,4,FALSE),"")</f>
        <v>M40</v>
      </c>
      <c r="F127" s="46">
        <f>IF($B127&lt;&gt;"",VLOOKUP($B127,[0]!CODICIG1,5,FALSE),"")</f>
        <v>1974</v>
      </c>
      <c r="G127" s="14"/>
      <c r="H127" s="45" t="str">
        <f>IF($B127&lt;&gt;"",VLOOKUP($B127,[0]!CODICIG1,7,FALSE),"")</f>
        <v>US Brunico</v>
      </c>
      <c r="I127" s="100">
        <v>0.057856712962962964</v>
      </c>
      <c r="J127" s="106">
        <f t="shared" si="7"/>
        <v>0.019437731481481486</v>
      </c>
    </row>
    <row r="128" spans="1:10" s="5" customFormat="1" ht="12.75">
      <c r="A128" s="21">
        <f t="shared" si="6"/>
        <v>111</v>
      </c>
      <c r="B128" s="21">
        <v>129</v>
      </c>
      <c r="C128" s="45" t="str">
        <f>IF($B128&lt;&gt;"",VLOOKUP($B128,[0]!CODICIG1,2,FALSE),"")</f>
        <v>Varesco Lucio</v>
      </c>
      <c r="D128" s="46" t="str">
        <f>IF($B128&lt;&gt;"",VLOOKUP($B128,[0]!CODICIG1,3,FALSE),"")</f>
        <v>M</v>
      </c>
      <c r="E128" s="46" t="str">
        <f>IF($B128&lt;&gt;"",VLOOKUP($B128,[0]!CODICIG1,4,FALSE),"")</f>
        <v>M50</v>
      </c>
      <c r="F128" s="46">
        <f>IF($B128&lt;&gt;"",VLOOKUP($B128,[0]!CODICIG1,5,FALSE),"")</f>
        <v>1960</v>
      </c>
      <c r="G128" s="14"/>
      <c r="H128" s="45" t="str">
        <f>IF($B128&lt;&gt;"",VLOOKUP($B128,[0]!CODICIG1,7,FALSE),"")</f>
        <v>US Cornacci</v>
      </c>
      <c r="I128" s="100">
        <v>0.057926620370370364</v>
      </c>
      <c r="J128" s="106">
        <f t="shared" si="7"/>
        <v>0.019507638888888887</v>
      </c>
    </row>
    <row r="129" spans="1:10" s="5" customFormat="1" ht="12.75">
      <c r="A129" s="21">
        <f t="shared" si="6"/>
        <v>112</v>
      </c>
      <c r="B129" s="21">
        <v>81</v>
      </c>
      <c r="C129" s="45" t="str">
        <f>IF($B129&lt;&gt;"",VLOOKUP($B129,[0]!CODICIG1,2,FALSE),"")</f>
        <v>Sebastiani  Romano</v>
      </c>
      <c r="D129" s="46" t="str">
        <f>IF($B129&lt;&gt;"",VLOOKUP($B129,[0]!CODICIG1,3,FALSE),"")</f>
        <v>M</v>
      </c>
      <c r="E129" s="46" t="str">
        <f>IF($B129&lt;&gt;"",VLOOKUP($B129,[0]!CODICIG1,4,FALSE),"")</f>
        <v>M50</v>
      </c>
      <c r="F129" s="46">
        <f>IF($B129&lt;&gt;"",VLOOKUP($B129,[0]!CODICIG1,5,FALSE),"")</f>
        <v>1959</v>
      </c>
      <c r="G129" s="14"/>
      <c r="H129" s="45" t="str">
        <f>IF($B129&lt;&gt;"",VLOOKUP($B129,[0]!CODICIG1,7,FALSE),"")</f>
        <v>SC Arcobaleno</v>
      </c>
      <c r="I129" s="100">
        <v>0.05797048611111111</v>
      </c>
      <c r="J129" s="106">
        <f t="shared" si="7"/>
        <v>0.01955150462962963</v>
      </c>
    </row>
    <row r="130" spans="1:10" s="5" customFormat="1" ht="12.75">
      <c r="A130" s="21">
        <f t="shared" si="6"/>
        <v>113</v>
      </c>
      <c r="B130" s="21">
        <v>48</v>
      </c>
      <c r="C130" s="45" t="str">
        <f>IF($B130&lt;&gt;"",VLOOKUP($B130,[0]!CODICIG1,2,FALSE),"")</f>
        <v>Klammsteiner  Klaus</v>
      </c>
      <c r="D130" s="46" t="str">
        <f>IF($B130&lt;&gt;"",VLOOKUP($B130,[0]!CODICIG1,3,FALSE),"")</f>
        <v>M</v>
      </c>
      <c r="E130" s="46" t="str">
        <f>IF($B130&lt;&gt;"",VLOOKUP($B130,[0]!CODICIG1,4,FALSE),"")</f>
        <v>M50</v>
      </c>
      <c r="F130" s="46">
        <f>IF($B130&lt;&gt;"",VLOOKUP($B130,[0]!CODICIG1,5,FALSE),"")</f>
        <v>1962</v>
      </c>
      <c r="G130" s="14"/>
      <c r="H130" s="45" t="str">
        <f>IF($B130&lt;&gt;"",VLOOKUP($B130,[0]!CODICIG1,7,FALSE),"")</f>
        <v>Bruneck</v>
      </c>
      <c r="I130" s="100">
        <v>0.05798032407407407</v>
      </c>
      <c r="J130" s="106">
        <f t="shared" si="7"/>
        <v>0.019561342592592595</v>
      </c>
    </row>
    <row r="131" spans="1:10" s="5" customFormat="1" ht="12.75">
      <c r="A131" s="21">
        <f t="shared" si="6"/>
        <v>114</v>
      </c>
      <c r="B131" s="21">
        <v>78</v>
      </c>
      <c r="C131" s="45" t="str">
        <f>IF($B131&lt;&gt;"",VLOOKUP($B131,[0]!CODICIG1,2,FALSE),"")</f>
        <v>Radmüller  Horst</v>
      </c>
      <c r="D131" s="46" t="str">
        <f>IF($B131&lt;&gt;"",VLOOKUP($B131,[0]!CODICIG1,3,FALSE),"")</f>
        <v>M</v>
      </c>
      <c r="E131" s="46" t="str">
        <f>IF($B131&lt;&gt;"",VLOOKUP($B131,[0]!CODICIG1,4,FALSE),"")</f>
        <v>M40</v>
      </c>
      <c r="F131" s="46">
        <f>IF($B131&lt;&gt;"",VLOOKUP($B131,[0]!CODICIG1,5,FALSE),"")</f>
        <v>1967</v>
      </c>
      <c r="G131" s="14"/>
      <c r="H131" s="45" t="str">
        <f>IF($B131&lt;&gt;"",VLOOKUP($B131,[0]!CODICIG1,7,FALSE),"")</f>
        <v>Green Valley</v>
      </c>
      <c r="I131" s="100">
        <v>0.058327662037037036</v>
      </c>
      <c r="J131" s="106">
        <f t="shared" si="7"/>
        <v>0.019908680555555558</v>
      </c>
    </row>
    <row r="132" spans="1:10" s="5" customFormat="1" ht="12.75">
      <c r="A132" s="21">
        <f t="shared" si="6"/>
        <v>115</v>
      </c>
      <c r="B132" s="21">
        <v>25</v>
      </c>
      <c r="C132" s="45" t="str">
        <f>IF($B132&lt;&gt;"",VLOOKUP($B132,[0]!CODICIG1,2,FALSE),"")</f>
        <v>Duregger  Karl</v>
      </c>
      <c r="D132" s="46" t="str">
        <f>IF($B132&lt;&gt;"",VLOOKUP($B132,[0]!CODICIG1,3,FALSE),"")</f>
        <v>M</v>
      </c>
      <c r="E132" s="46" t="str">
        <f>IF($B132&lt;&gt;"",VLOOKUP($B132,[0]!CODICIG1,4,FALSE),"")</f>
        <v>M40</v>
      </c>
      <c r="F132" s="46">
        <f>IF($B132&lt;&gt;"",VLOOKUP($B132,[0]!CODICIG1,5,FALSE),"")</f>
        <v>1968</v>
      </c>
      <c r="G132" s="14"/>
      <c r="H132" s="45" t="str">
        <f>IF($B132&lt;&gt;"",VLOOKUP($B132,[0]!CODICIG1,7,FALSE),"")</f>
        <v>Team Green Valley</v>
      </c>
      <c r="I132" s="100">
        <v>0.058792939814814815</v>
      </c>
      <c r="J132" s="106">
        <f t="shared" si="7"/>
        <v>0.020373958333333338</v>
      </c>
    </row>
    <row r="133" spans="1:10" s="5" customFormat="1" ht="12.75">
      <c r="A133" s="21">
        <f t="shared" si="6"/>
        <v>116</v>
      </c>
      <c r="B133" s="21">
        <v>22</v>
      </c>
      <c r="C133" s="45" t="str">
        <f>IF($B133&lt;&gt;"",VLOOKUP($B133,[0]!CODICIG1,2,FALSE),"")</f>
        <v>Brunner  Robert</v>
      </c>
      <c r="D133" s="46" t="str">
        <f>IF($B133&lt;&gt;"",VLOOKUP($B133,[0]!CODICIG1,3,FALSE),"")</f>
        <v>M</v>
      </c>
      <c r="E133" s="46" t="str">
        <f>IF($B133&lt;&gt;"",VLOOKUP($B133,[0]!CODICIG1,4,FALSE),"")</f>
        <v>M40</v>
      </c>
      <c r="F133" s="46">
        <f>IF($B133&lt;&gt;"",VLOOKUP($B133,[0]!CODICIG1,5,FALSE),"")</f>
        <v>1973</v>
      </c>
      <c r="G133" s="14"/>
      <c r="H133" s="45" t="str">
        <f>IF($B133&lt;&gt;"",VLOOKUP($B133,[0]!CODICIG1,7,FALSE),"")</f>
        <v>Safting Stenzing</v>
      </c>
      <c r="I133" s="100">
        <v>0.058910300925925925</v>
      </c>
      <c r="J133" s="106">
        <f t="shared" si="7"/>
        <v>0.020491319444444447</v>
      </c>
    </row>
    <row r="134" spans="1:10" ht="12.75">
      <c r="A134" s="21">
        <f t="shared" si="6"/>
        <v>117</v>
      </c>
      <c r="B134" s="21">
        <v>33</v>
      </c>
      <c r="C134" s="45" t="str">
        <f>IF($B134&lt;&gt;"",VLOOKUP($B134,[0]!CODICIG1,2,FALSE),"")</f>
        <v>Genetin  Gabriella</v>
      </c>
      <c r="D134" s="46" t="str">
        <f>IF($B134&lt;&gt;"",VLOOKUP($B134,[0]!CODICIG1,3,FALSE),"")</f>
        <v>F</v>
      </c>
      <c r="E134" s="46" t="str">
        <f>IF($B134&lt;&gt;"",VLOOKUP($B134,[0]!CODICIG1,4,FALSE),"")</f>
        <v>F35</v>
      </c>
      <c r="F134" s="46">
        <f>IF($B134&lt;&gt;"",VLOOKUP($B134,[0]!CODICIG1,5,FALSE),"")</f>
        <v>1976</v>
      </c>
      <c r="G134" s="14"/>
      <c r="H134" s="45" t="str">
        <f>IF($B134&lt;&gt;"",VLOOKUP($B134,[0]!CODICIG1,7,FALSE),"")</f>
        <v>SV Ratschings</v>
      </c>
      <c r="I134" s="100">
        <v>0.0590363425925926</v>
      </c>
      <c r="J134" s="106">
        <f t="shared" si="7"/>
        <v>0.02061736111111112</v>
      </c>
    </row>
    <row r="135" spans="1:10" ht="12.75">
      <c r="A135" s="21">
        <f t="shared" si="6"/>
        <v>118</v>
      </c>
      <c r="B135" s="21">
        <v>130</v>
      </c>
      <c r="C135" s="45" t="str">
        <f>IF($B135&lt;&gt;"",VLOOKUP($B135,[0]!CODICIG1,2,FALSE),"")</f>
        <v>Doliana Leonardo</v>
      </c>
      <c r="D135" s="46" t="str">
        <f>IF($B135&lt;&gt;"",VLOOKUP($B135,[0]!CODICIG1,3,FALSE),"")</f>
        <v>M</v>
      </c>
      <c r="E135" s="46" t="str">
        <f>IF($B135&lt;&gt;"",VLOOKUP($B135,[0]!CODICIG1,4,FALSE),"")</f>
        <v>M50</v>
      </c>
      <c r="F135" s="46">
        <f>IF($B135&lt;&gt;"",VLOOKUP($B135,[0]!CODICIG1,5,FALSE),"")</f>
        <v>1961</v>
      </c>
      <c r="G135" s="14"/>
      <c r="H135" s="45" t="str">
        <f>IF($B135&lt;&gt;"",VLOOKUP($B135,[0]!CODICIG1,7,FALSE),"")</f>
        <v>US Cornacci</v>
      </c>
      <c r="I135" s="100">
        <v>0.05934710648148148</v>
      </c>
      <c r="J135" s="106">
        <f t="shared" si="7"/>
        <v>0.020928125000000006</v>
      </c>
    </row>
    <row r="136" spans="1:10" ht="12.75">
      <c r="A136" s="21">
        <f t="shared" si="6"/>
        <v>119</v>
      </c>
      <c r="B136" s="21">
        <v>246</v>
      </c>
      <c r="C136" s="45" t="str">
        <f>IF($B136&lt;&gt;"",VLOOKUP($B136,[0]!CODICIG1,2,FALSE),"")</f>
        <v>Giongo  Christian</v>
      </c>
      <c r="D136" s="46" t="str">
        <f>IF($B136&lt;&gt;"",VLOOKUP($B136,[0]!CODICIG1,3,FALSE),"")</f>
        <v>M</v>
      </c>
      <c r="E136" s="46" t="str">
        <f>IF($B136&lt;&gt;"",VLOOKUP($B136,[0]!CODICIG1,4,FALSE),"")</f>
        <v>M40</v>
      </c>
      <c r="F136" s="46">
        <f>IF($B136&lt;&gt;"",VLOOKUP($B136,[0]!CODICIG1,5,FALSE),"")</f>
        <v>1975</v>
      </c>
      <c r="G136" s="14"/>
      <c r="H136" s="45" t="str">
        <f>IF($B136&lt;&gt;"",VLOOKUP($B136,[0]!CODICIG1,7,FALSE),"")</f>
        <v>SV Gossensass</v>
      </c>
      <c r="I136" s="100">
        <v>0.05970868055555556</v>
      </c>
      <c r="J136" s="106">
        <f t="shared" si="7"/>
        <v>0.021289699074074082</v>
      </c>
    </row>
    <row r="137" spans="1:10" ht="12.75">
      <c r="A137" s="21">
        <f t="shared" si="6"/>
        <v>120</v>
      </c>
      <c r="B137" s="21">
        <v>155</v>
      </c>
      <c r="C137" s="45" t="str">
        <f>IF($B137&lt;&gt;"",VLOOKUP($B137,[0]!CODICIG1,2,FALSE),"")</f>
        <v>Steinmair Helmuth</v>
      </c>
      <c r="D137" s="46" t="str">
        <f>IF($B137&lt;&gt;"",VLOOKUP($B137,[0]!CODICIG1,3,FALSE),"")</f>
        <v>M</v>
      </c>
      <c r="E137" s="46" t="str">
        <f>IF($B137&lt;&gt;"",VLOOKUP($B137,[0]!CODICIG1,4,FALSE),"")</f>
        <v>M40</v>
      </c>
      <c r="F137" s="46">
        <f>IF($B137&lt;&gt;"",VLOOKUP($B137,[0]!CODICIG1,5,FALSE),"")</f>
        <v>1972</v>
      </c>
      <c r="G137" s="14"/>
      <c r="H137" s="45" t="str">
        <f>IF($B137&lt;&gt;"",VLOOKUP($B137,[0]!CODICIG1,7,FALSE),"")</f>
        <v>AVS Gsies</v>
      </c>
      <c r="I137" s="100">
        <v>0.06055127314814815</v>
      </c>
      <c r="J137" s="106">
        <f t="shared" si="7"/>
        <v>0.02213229166666667</v>
      </c>
    </row>
    <row r="138" spans="1:10" ht="12.75">
      <c r="A138" s="21">
        <f t="shared" si="6"/>
        <v>121</v>
      </c>
      <c r="B138" s="21">
        <v>164</v>
      </c>
      <c r="C138" s="45" t="str">
        <f>IF($B138&lt;&gt;"",VLOOKUP($B138,[0]!CODICIG1,2,FALSE),"")</f>
        <v>Lunger  Tamara</v>
      </c>
      <c r="D138" s="46" t="str">
        <f>IF($B138&lt;&gt;"",VLOOKUP($B138,[0]!CODICIG1,3,FALSE),"")</f>
        <v>F</v>
      </c>
      <c r="E138" s="46" t="str">
        <f>IF($B138&lt;&gt;"",VLOOKUP($B138,[0]!CODICIG1,4,FALSE),"")</f>
        <v>F35</v>
      </c>
      <c r="F138" s="46">
        <f>IF($B138&lt;&gt;"",VLOOKUP($B138,[0]!CODICIG1,5,FALSE),"")</f>
        <v>1986</v>
      </c>
      <c r="G138" s="14"/>
      <c r="H138" s="45" t="str">
        <f>IF($B138&lt;&gt;"",VLOOKUP($B138,[0]!CODICIG1,7,FALSE),"")</f>
        <v>Bela Ladinia</v>
      </c>
      <c r="I138" s="100">
        <v>0.06066979166666667</v>
      </c>
      <c r="J138" s="106">
        <f t="shared" si="7"/>
        <v>0.02225081018518519</v>
      </c>
    </row>
    <row r="139" spans="1:10" ht="12.75">
      <c r="A139" s="21">
        <f t="shared" si="6"/>
        <v>122</v>
      </c>
      <c r="B139" s="21">
        <v>18</v>
      </c>
      <c r="C139" s="45" t="str">
        <f>IF($B139&lt;&gt;"",VLOOKUP($B139,[0]!CODICIG1,2,FALSE),"")</f>
        <v>Berger  Franz</v>
      </c>
      <c r="D139" s="46" t="str">
        <f>IF($B139&lt;&gt;"",VLOOKUP($B139,[0]!CODICIG1,3,FALSE),"")</f>
        <v>M</v>
      </c>
      <c r="E139" s="46" t="str">
        <f>IF($B139&lt;&gt;"",VLOOKUP($B139,[0]!CODICIG1,4,FALSE),"")</f>
        <v>M99</v>
      </c>
      <c r="F139" s="46">
        <f>IF($B139&lt;&gt;"",VLOOKUP($B139,[0]!CODICIG1,5,FALSE),"")</f>
        <v>1948</v>
      </c>
      <c r="G139" s="14"/>
      <c r="H139" s="45" t="str">
        <f>IF($B139&lt;&gt;"",VLOOKUP($B139,[0]!CODICIG1,7,FALSE),"")</f>
        <v>Ski Bruneck</v>
      </c>
      <c r="I139" s="100">
        <v>0.06075208333333334</v>
      </c>
      <c r="J139" s="106">
        <f t="shared" si="7"/>
        <v>0.02233310185185186</v>
      </c>
    </row>
    <row r="140" spans="1:10" ht="12.75">
      <c r="A140" s="21">
        <f t="shared" si="6"/>
        <v>123</v>
      </c>
      <c r="B140" s="21">
        <v>169</v>
      </c>
      <c r="C140" s="45" t="str">
        <f>IF($B140&lt;&gt;"",VLOOKUP($B140,[0]!CODICIG1,2,FALSE),"")</f>
        <v>Mutschlechner Othman</v>
      </c>
      <c r="D140" s="46" t="str">
        <f>IF($B140&lt;&gt;"",VLOOKUP($B140,[0]!CODICIG1,3,FALSE),"")</f>
        <v>M</v>
      </c>
      <c r="E140" s="46" t="str">
        <f>IF($B140&lt;&gt;"",VLOOKUP($B140,[0]!CODICIG1,4,FALSE),"")</f>
        <v>M50</v>
      </c>
      <c r="F140" s="46">
        <f>IF($B140&lt;&gt;"",VLOOKUP($B140,[0]!CODICIG1,5,FALSE),"")</f>
        <v>1963</v>
      </c>
      <c r="G140" s="14"/>
      <c r="H140" s="45" t="str">
        <f>IF($B140&lt;&gt;"",VLOOKUP($B140,[0]!CODICIG1,7,FALSE),"")</f>
        <v>Olang</v>
      </c>
      <c r="I140" s="100">
        <v>0.061493518518518524</v>
      </c>
      <c r="J140" s="106">
        <f t="shared" si="7"/>
        <v>0.023074537037037046</v>
      </c>
    </row>
    <row r="141" spans="1:10" ht="12.75">
      <c r="A141" s="21">
        <f t="shared" si="6"/>
        <v>124</v>
      </c>
      <c r="B141" s="21">
        <v>158</v>
      </c>
      <c r="C141" s="45" t="str">
        <f>IF($B141&lt;&gt;"",VLOOKUP($B141,[0]!CODICIG1,2,FALSE),"")</f>
        <v>Prossliner Heinz</v>
      </c>
      <c r="D141" s="46" t="str">
        <f>IF($B141&lt;&gt;"",VLOOKUP($B141,[0]!CODICIG1,3,FALSE),"")</f>
        <v>M</v>
      </c>
      <c r="E141" s="46" t="str">
        <f>IF($B141&lt;&gt;"",VLOOKUP($B141,[0]!CODICIG1,4,FALSE),"")</f>
        <v>M40</v>
      </c>
      <c r="F141" s="46">
        <f>IF($B141&lt;&gt;"",VLOOKUP($B141,[0]!CODICIG1,5,FALSE),"")</f>
        <v>1971</v>
      </c>
      <c r="G141" s="14"/>
      <c r="H141" s="45" t="str">
        <f>IF($B141&lt;&gt;"",VLOOKUP($B141,[0]!CODICIG1,7,FALSE),"")</f>
        <v>SC Seiseralm</v>
      </c>
      <c r="I141" s="100">
        <v>0.06172731481481481</v>
      </c>
      <c r="J141" s="106">
        <f t="shared" si="7"/>
        <v>0.023308333333333334</v>
      </c>
    </row>
    <row r="142" spans="1:10" ht="12.75">
      <c r="A142" s="21">
        <f t="shared" si="6"/>
        <v>125</v>
      </c>
      <c r="B142" s="21">
        <v>151</v>
      </c>
      <c r="C142" s="45" t="str">
        <f>IF($B142&lt;&gt;"",VLOOKUP($B142,[0]!CODICIG1,2,FALSE),"")</f>
        <v>Zöschg  Maria</v>
      </c>
      <c r="D142" s="46" t="str">
        <f>IF($B142&lt;&gt;"",VLOOKUP($B142,[0]!CODICIG1,3,FALSE),"")</f>
        <v>F</v>
      </c>
      <c r="E142" s="46" t="str">
        <f>IF($B142&lt;&gt;"",VLOOKUP($B142,[0]!CODICIG1,4,FALSE),"")</f>
        <v>F99</v>
      </c>
      <c r="F142" s="46">
        <f>IF($B142&lt;&gt;"",VLOOKUP($B142,[0]!CODICIG1,5,FALSE),"")</f>
        <v>1965</v>
      </c>
      <c r="G142" s="14"/>
      <c r="H142" s="45" t="str">
        <f>IF($B142&lt;&gt;"",VLOOKUP($B142,[0]!CODICIG1,7,FALSE),"")</f>
        <v>Fana Bressanone</v>
      </c>
      <c r="I142" s="100">
        <v>0.0620525462962963</v>
      </c>
      <c r="J142" s="106">
        <f t="shared" si="7"/>
        <v>0.023633564814814823</v>
      </c>
    </row>
    <row r="143" spans="1:10" ht="12.75">
      <c r="A143" s="21">
        <f t="shared" si="6"/>
        <v>126</v>
      </c>
      <c r="B143" s="21">
        <v>32</v>
      </c>
      <c r="C143" s="45" t="str">
        <f>IF($B143&lt;&gt;"",VLOOKUP($B143,[0]!CODICIG1,2,FALSE),"")</f>
        <v>Gasser  Reinhold</v>
      </c>
      <c r="D143" s="46" t="str">
        <f>IF($B143&lt;&gt;"",VLOOKUP($B143,[0]!CODICIG1,3,FALSE),"")</f>
        <v>M</v>
      </c>
      <c r="E143" s="46" t="str">
        <f>IF($B143&lt;&gt;"",VLOOKUP($B143,[0]!CODICIG1,4,FALSE),"")</f>
        <v>M40</v>
      </c>
      <c r="F143" s="46">
        <f>IF($B143&lt;&gt;"",VLOOKUP($B143,[0]!CODICIG1,5,FALSE),"")</f>
        <v>1967</v>
      </c>
      <c r="G143" s="14"/>
      <c r="H143" s="45" t="str">
        <f>IF($B143&lt;&gt;"",VLOOKUP($B143,[0]!CODICIG1,7,FALSE),"")</f>
        <v>AVS St. Lorenzen</v>
      </c>
      <c r="I143" s="100">
        <v>0.06319756944444445</v>
      </c>
      <c r="J143" s="106">
        <f t="shared" si="7"/>
        <v>0.02477858796296297</v>
      </c>
    </row>
    <row r="144" spans="1:10" ht="12.75">
      <c r="A144" s="21">
        <f t="shared" si="6"/>
        <v>127</v>
      </c>
      <c r="B144" s="21">
        <v>29</v>
      </c>
      <c r="C144" s="45" t="str">
        <f>IF($B144&lt;&gt;"",VLOOKUP($B144,[0]!CODICIG1,2,FALSE),"")</f>
        <v>Ennemoser  Veronica</v>
      </c>
      <c r="D144" s="46" t="str">
        <f>IF($B144&lt;&gt;"",VLOOKUP($B144,[0]!CODICIG1,3,FALSE),"")</f>
        <v>F</v>
      </c>
      <c r="E144" s="46" t="str">
        <f>IF($B144&lt;&gt;"",VLOOKUP($B144,[0]!CODICIG1,4,FALSE),"")</f>
        <v>F35</v>
      </c>
      <c r="F144" s="46">
        <f>IF($B144&lt;&gt;"",VLOOKUP($B144,[0]!CODICIG1,5,FALSE),"")</f>
        <v>1980</v>
      </c>
      <c r="G144" s="14"/>
      <c r="H144" s="45" t="str">
        <f>IF($B144&lt;&gt;"",VLOOKUP($B144,[0]!CODICIG1,7,FALSE),"")</f>
        <v>BRD St. Martin Passeier</v>
      </c>
      <c r="I144" s="100">
        <v>0.06324039351851853</v>
      </c>
      <c r="J144" s="106">
        <f t="shared" si="7"/>
        <v>0.024821412037037048</v>
      </c>
    </row>
    <row r="145" spans="1:10" ht="12.75">
      <c r="A145" s="21">
        <f t="shared" si="6"/>
        <v>128</v>
      </c>
      <c r="B145" s="21">
        <v>45</v>
      </c>
      <c r="C145" s="45" t="str">
        <f>IF($B145&lt;&gt;"",VLOOKUP($B145,[0]!CODICIG1,2,FALSE),"")</f>
        <v>Jocher  Cosima</v>
      </c>
      <c r="D145" s="46" t="str">
        <f>IF($B145&lt;&gt;"",VLOOKUP($B145,[0]!CODICIG1,3,FALSE),"")</f>
        <v>F</v>
      </c>
      <c r="E145" s="46" t="str">
        <f>IF($B145&lt;&gt;"",VLOOKUP($B145,[0]!CODICIG1,4,FALSE),"")</f>
        <v>F99</v>
      </c>
      <c r="F145" s="46">
        <f>IF($B145&lt;&gt;"",VLOOKUP($B145,[0]!CODICIG1,5,FALSE),"")</f>
        <v>1968</v>
      </c>
      <c r="G145" s="14"/>
      <c r="H145" s="45" t="str">
        <f>IF($B145&lt;&gt;"",VLOOKUP($B145,[0]!CODICIG1,7,FALSE),"")</f>
        <v>SV St. Lorenzen</v>
      </c>
      <c r="I145" s="100">
        <v>0.06408194444444444</v>
      </c>
      <c r="J145" s="106">
        <f t="shared" si="7"/>
        <v>0.025662962962962964</v>
      </c>
    </row>
    <row r="146" spans="1:10" ht="12.75">
      <c r="A146" s="21">
        <f t="shared" si="6"/>
        <v>129</v>
      </c>
      <c r="B146" s="21">
        <v>64</v>
      </c>
      <c r="C146" s="45" t="str">
        <f>IF($B146&lt;&gt;"",VLOOKUP($B146,[0]!CODICIG1,2,FALSE),"")</f>
        <v>Hofer Franz Josef</v>
      </c>
      <c r="D146" s="46" t="str">
        <f>IF($B146&lt;&gt;"",VLOOKUP($B146,[0]!CODICIG1,3,FALSE),"")</f>
        <v>M</v>
      </c>
      <c r="E146" s="46" t="str">
        <f>IF($B146&lt;&gt;"",VLOOKUP($B146,[0]!CODICIG1,4,FALSE),"")</f>
        <v>M50</v>
      </c>
      <c r="F146" s="46">
        <f>IF($B146&lt;&gt;"",VLOOKUP($B146,[0]!CODICIG1,5,FALSE),"")</f>
        <v>1960</v>
      </c>
      <c r="G146" s="14"/>
      <c r="H146" s="45" t="str">
        <f>IF($B146&lt;&gt;"",VLOOKUP($B146,[0]!CODICIG1,7,FALSE),"")</f>
        <v>Olang</v>
      </c>
      <c r="I146" s="100">
        <v>0.06426967592592593</v>
      </c>
      <c r="J146" s="106">
        <f t="shared" si="7"/>
        <v>0.025850694444444454</v>
      </c>
    </row>
    <row r="147" spans="1:10" ht="12.75">
      <c r="A147" s="21">
        <f aca="true" t="shared" si="8" ref="A147:A162">A146+1</f>
        <v>130</v>
      </c>
      <c r="B147" s="21">
        <v>47</v>
      </c>
      <c r="C147" s="45" t="str">
        <f>IF($B147&lt;&gt;"",VLOOKUP($B147,[0]!CODICIG1,2,FALSE),"")</f>
        <v>Kaser  Alex</v>
      </c>
      <c r="D147" s="46" t="str">
        <f>IF($B147&lt;&gt;"",VLOOKUP($B147,[0]!CODICIG1,3,FALSE),"")</f>
        <v>M</v>
      </c>
      <c r="E147" s="46" t="str">
        <f>IF($B147&lt;&gt;"",VLOOKUP($B147,[0]!CODICIG1,4,FALSE),"")</f>
        <v>M30</v>
      </c>
      <c r="F147" s="46">
        <f>IF($B147&lt;&gt;"",VLOOKUP($B147,[0]!CODICIG1,5,FALSE),"")</f>
        <v>1982</v>
      </c>
      <c r="G147" s="14"/>
      <c r="H147" s="45" t="str">
        <f>IF($B147&lt;&gt;"",VLOOKUP($B147,[0]!CODICIG1,7,FALSE),"")</f>
        <v>SV Sterzing</v>
      </c>
      <c r="I147" s="100">
        <v>0.06479490740740741</v>
      </c>
      <c r="J147" s="106">
        <f aca="true" t="shared" si="9" ref="J147:J162">I147-$I$18</f>
        <v>0.026375925925925935</v>
      </c>
    </row>
    <row r="148" spans="1:10" ht="12.75">
      <c r="A148" s="21">
        <f t="shared" si="8"/>
        <v>131</v>
      </c>
      <c r="B148" s="21">
        <v>12</v>
      </c>
      <c r="C148" s="45" t="str">
        <f>IF($B148&lt;&gt;"",VLOOKUP($B148,[0]!CODICIG1,2,FALSE),"")</f>
        <v>Senfter  Irene</v>
      </c>
      <c r="D148" s="46" t="str">
        <f>IF($B148&lt;&gt;"",VLOOKUP($B148,[0]!CODICIG1,3,FALSE),"")</f>
        <v>F</v>
      </c>
      <c r="E148" s="46" t="str">
        <f>IF($B148&lt;&gt;"",VLOOKUP($B148,[0]!CODICIG1,4,FALSE),"")</f>
        <v>F35</v>
      </c>
      <c r="F148" s="46">
        <f>IF($B148&lt;&gt;"",VLOOKUP($B148,[0]!CODICIG1,5,FALSE),"")</f>
        <v>1971</v>
      </c>
      <c r="G148" s="14"/>
      <c r="H148" s="45" t="str">
        <f>IF($B148&lt;&gt;"",VLOOKUP($B148,[0]!CODICIG1,7,FALSE),"")</f>
        <v>AVS Jenesein</v>
      </c>
      <c r="I148" s="100">
        <v>0.06607546296296296</v>
      </c>
      <c r="J148" s="106">
        <f t="shared" si="9"/>
        <v>0.027656481481481483</v>
      </c>
    </row>
    <row r="149" spans="1:10" ht="12.75">
      <c r="A149" s="21">
        <f t="shared" si="8"/>
        <v>132</v>
      </c>
      <c r="B149" s="21">
        <v>91</v>
      </c>
      <c r="C149" s="45" t="str">
        <f>IF($B149&lt;&gt;"",VLOOKUP($B149,[0]!CODICIG1,2,FALSE),"")</f>
        <v>Tamanini  Sabrina</v>
      </c>
      <c r="D149" s="46" t="str">
        <f>IF($B149&lt;&gt;"",VLOOKUP($B149,[0]!CODICIG1,3,FALSE),"")</f>
        <v>F</v>
      </c>
      <c r="E149" s="46" t="str">
        <f>IF($B149&lt;&gt;"",VLOOKUP($B149,[0]!CODICIG1,4,FALSE),"")</f>
        <v>F99</v>
      </c>
      <c r="F149" s="46">
        <f>IF($B149&lt;&gt;"",VLOOKUP($B149,[0]!CODICIG1,5,FALSE),"")</f>
        <v>1968</v>
      </c>
      <c r="G149" s="14"/>
      <c r="H149" s="45" t="str">
        <f>IF($B149&lt;&gt;"",VLOOKUP($B149,[0]!CODICIG1,7,FALSE),"")</f>
        <v>SC Cauriol</v>
      </c>
      <c r="I149" s="100">
        <v>0.06628518518518518</v>
      </c>
      <c r="J149" s="106">
        <f t="shared" si="9"/>
        <v>0.027866203703703706</v>
      </c>
    </row>
    <row r="150" spans="1:10" ht="12.75">
      <c r="A150" s="21">
        <f t="shared" si="8"/>
        <v>133</v>
      </c>
      <c r="B150" s="21">
        <v>162</v>
      </c>
      <c r="C150" s="45" t="str">
        <f>IF($B150&lt;&gt;"",VLOOKUP($B150,[0]!CODICIG1,2,FALSE),"")</f>
        <v>Egger Barbara</v>
      </c>
      <c r="D150" s="46" t="str">
        <f>IF($B150&lt;&gt;"",VLOOKUP($B150,[0]!CODICIG1,3,FALSE),"")</f>
        <v>F</v>
      </c>
      <c r="E150" s="46" t="str">
        <f>IF($B150&lt;&gt;"",VLOOKUP($B150,[0]!CODICIG1,4,FALSE),"")</f>
        <v>F99</v>
      </c>
      <c r="F150" s="46">
        <f>IF($B150&lt;&gt;"",VLOOKUP($B150,[0]!CODICIG1,5,FALSE),"")</f>
        <v>1967</v>
      </c>
      <c r="G150" s="14"/>
      <c r="H150" s="45" t="str">
        <f>IF($B150&lt;&gt;"",VLOOKUP($B150,[0]!CODICIG1,7,FALSE),"")</f>
        <v>AVS Jenesien</v>
      </c>
      <c r="I150" s="100">
        <v>0.06684479166666667</v>
      </c>
      <c r="J150" s="106">
        <f t="shared" si="9"/>
        <v>0.02842581018518519</v>
      </c>
    </row>
    <row r="151" spans="1:10" ht="12.75">
      <c r="A151" s="21">
        <f t="shared" si="8"/>
        <v>134</v>
      </c>
      <c r="B151" s="21">
        <v>100</v>
      </c>
      <c r="C151" s="45" t="str">
        <f>IF($B151&lt;&gt;"",VLOOKUP($B151,[0]!CODICIG1,2,FALSE),"")</f>
        <v>Ellemunt Eugen</v>
      </c>
      <c r="D151" s="46" t="str">
        <f>IF($B151&lt;&gt;"",VLOOKUP($B151,[0]!CODICIG1,3,FALSE),"")</f>
        <v>M</v>
      </c>
      <c r="E151" s="46" t="str">
        <f>IF($B151&lt;&gt;"",VLOOKUP($B151,[0]!CODICIG1,4,FALSE),"")</f>
        <v>M99</v>
      </c>
      <c r="F151" s="46">
        <f>IF($B151&lt;&gt;"",VLOOKUP($B151,[0]!CODICIG1,5,FALSE),"")</f>
        <v>1951</v>
      </c>
      <c r="G151" s="14"/>
      <c r="H151" s="45" t="str">
        <f>IF($B151&lt;&gt;"",VLOOKUP($B151,[0]!CODICIG1,7,FALSE),"")</f>
        <v>ristorante cima</v>
      </c>
      <c r="I151" s="100">
        <v>0.06692361111111111</v>
      </c>
      <c r="J151" s="106">
        <f t="shared" si="9"/>
        <v>0.028504629629629637</v>
      </c>
    </row>
    <row r="152" spans="1:10" ht="12.75">
      <c r="A152" s="21">
        <f t="shared" si="8"/>
        <v>135</v>
      </c>
      <c r="B152" s="21">
        <v>31</v>
      </c>
      <c r="C152" s="45" t="str">
        <f>IF($B152&lt;&gt;"",VLOOKUP($B152,[0]!CODICIG1,2,FALSE),"")</f>
        <v>Garulli  Robert</v>
      </c>
      <c r="D152" s="46" t="str">
        <f>IF($B152&lt;&gt;"",VLOOKUP($B152,[0]!CODICIG1,3,FALSE),"")</f>
        <v>M</v>
      </c>
      <c r="E152" s="46" t="str">
        <f>IF($B152&lt;&gt;"",VLOOKUP($B152,[0]!CODICIG1,4,FALSE),"")</f>
        <v>M50</v>
      </c>
      <c r="F152" s="46">
        <f>IF($B152&lt;&gt;"",VLOOKUP($B152,[0]!CODICIG1,5,FALSE),"")</f>
        <v>1965</v>
      </c>
      <c r="G152" s="14"/>
      <c r="H152" s="45" t="str">
        <f>IF($B152&lt;&gt;"",VLOOKUP($B152,[0]!CODICIG1,7,FALSE),"")</f>
        <v>Rasun Anterselva</v>
      </c>
      <c r="I152" s="100">
        <v>0.06721550925925926</v>
      </c>
      <c r="J152" s="106">
        <f t="shared" si="9"/>
        <v>0.028796527777777782</v>
      </c>
    </row>
    <row r="153" spans="1:10" ht="12.75">
      <c r="A153" s="21">
        <f t="shared" si="8"/>
        <v>136</v>
      </c>
      <c r="B153" s="21">
        <v>99</v>
      </c>
      <c r="C153" s="45" t="str">
        <f>IF($B153&lt;&gt;"",VLOOKUP($B153,[0]!CODICIG1,2,FALSE),"")</f>
        <v>Ellemunt Sancj</v>
      </c>
      <c r="D153" s="46" t="str">
        <f>IF($B153&lt;&gt;"",VLOOKUP($B153,[0]!CODICIG1,3,FALSE),"")</f>
        <v>F</v>
      </c>
      <c r="E153" s="46" t="str">
        <f>IF($B153&lt;&gt;"",VLOOKUP($B153,[0]!CODICIG1,4,FALSE),"")</f>
        <v>F99</v>
      </c>
      <c r="F153" s="46">
        <f>IF($B153&lt;&gt;"",VLOOKUP($B153,[0]!CODICIG1,5,FALSE),"")</f>
        <v>1958</v>
      </c>
      <c r="G153" s="14"/>
      <c r="H153" s="45" t="str">
        <f>IF($B153&lt;&gt;"",VLOOKUP($B153,[0]!CODICIG1,7,FALSE),"")</f>
        <v>ristorante cima</v>
      </c>
      <c r="I153" s="100">
        <v>0.06747997685185185</v>
      </c>
      <c r="J153" s="106">
        <f t="shared" si="9"/>
        <v>0.029060995370370372</v>
      </c>
    </row>
    <row r="154" spans="1:10" ht="12.75">
      <c r="A154" s="21">
        <f t="shared" si="8"/>
        <v>137</v>
      </c>
      <c r="B154" s="21">
        <v>98</v>
      </c>
      <c r="C154" s="45" t="str">
        <f>IF($B154&lt;&gt;"",VLOOKUP($B154,[0]!CODICIG1,2,FALSE),"")</f>
        <v>Totmoser  Anton</v>
      </c>
      <c r="D154" s="46" t="str">
        <f>IF($B154&lt;&gt;"",VLOOKUP($B154,[0]!CODICIG1,3,FALSE),"")</f>
        <v>M</v>
      </c>
      <c r="E154" s="46" t="str">
        <f>IF($B154&lt;&gt;"",VLOOKUP($B154,[0]!CODICIG1,4,FALSE),"")</f>
        <v>M50</v>
      </c>
      <c r="F154" s="46">
        <f>IF($B154&lt;&gt;"",VLOOKUP($B154,[0]!CODICIG1,5,FALSE),"")</f>
        <v>1965</v>
      </c>
      <c r="G154" s="14"/>
      <c r="H154" s="45" t="str">
        <f>IF($B154&lt;&gt;"",VLOOKUP($B154,[0]!CODICIG1,7,FALSE),"")</f>
        <v>SV Vahrn</v>
      </c>
      <c r="I154" s="100">
        <v>0.06770335648148147</v>
      </c>
      <c r="J154" s="106">
        <f t="shared" si="9"/>
        <v>0.029284374999999994</v>
      </c>
    </row>
    <row r="155" spans="1:10" ht="12.75">
      <c r="A155" s="21">
        <f t="shared" si="8"/>
        <v>138</v>
      </c>
      <c r="B155" s="21">
        <v>43</v>
      </c>
      <c r="C155" s="45" t="str">
        <f>IF($B155&lt;&gt;"",VLOOKUP($B155,[0]!CODICIG1,2,FALSE),"")</f>
        <v>Huber  Reinhold</v>
      </c>
      <c r="D155" s="46" t="str">
        <f>IF($B155&lt;&gt;"",VLOOKUP($B155,[0]!CODICIG1,3,FALSE),"")</f>
        <v>M</v>
      </c>
      <c r="E155" s="46" t="str">
        <f>IF($B155&lt;&gt;"",VLOOKUP($B155,[0]!CODICIG1,4,FALSE),"")</f>
        <v>M40</v>
      </c>
      <c r="F155" s="46">
        <f>IF($B155&lt;&gt;"",VLOOKUP($B155,[0]!CODICIG1,5,FALSE),"")</f>
        <v>1969</v>
      </c>
      <c r="G155" s="14"/>
      <c r="H155" s="45" t="str">
        <f>IF($B155&lt;&gt;"",VLOOKUP($B155,[0]!CODICIG1,7,FALSE),"")</f>
        <v>Green Valley</v>
      </c>
      <c r="I155" s="100">
        <v>0.06795752314814815</v>
      </c>
      <c r="J155" s="106">
        <f t="shared" si="9"/>
        <v>0.029538541666666675</v>
      </c>
    </row>
    <row r="156" spans="1:10" ht="12.75">
      <c r="A156" s="21">
        <f t="shared" si="8"/>
        <v>139</v>
      </c>
      <c r="B156" s="21">
        <v>92</v>
      </c>
      <c r="C156" s="45" t="str">
        <f>IF($B156&lt;&gt;"",VLOOKUP($B156,[0]!CODICIG1,2,FALSE),"")</f>
        <v>Thaler  Josef</v>
      </c>
      <c r="D156" s="46" t="str">
        <f>IF($B156&lt;&gt;"",VLOOKUP($B156,[0]!CODICIG1,3,FALSE),"")</f>
        <v>M</v>
      </c>
      <c r="E156" s="46" t="str">
        <f>IF($B156&lt;&gt;"",VLOOKUP($B156,[0]!CODICIG1,4,FALSE),"")</f>
        <v>M99</v>
      </c>
      <c r="F156" s="46">
        <f>IF($B156&lt;&gt;"",VLOOKUP($B156,[0]!CODICIG1,5,FALSE),"")</f>
        <v>1947</v>
      </c>
      <c r="G156" s="14"/>
      <c r="H156" s="45" t="str">
        <f>IF($B156&lt;&gt;"",VLOOKUP($B156,[0]!CODICIG1,7,FALSE),"")</f>
        <v>Race Team Sarntol</v>
      </c>
      <c r="I156" s="100">
        <v>0.06859780092592592</v>
      </c>
      <c r="J156" s="106">
        <f t="shared" si="9"/>
        <v>0.030178819444444442</v>
      </c>
    </row>
    <row r="157" spans="1:10" ht="12.75">
      <c r="A157" s="21">
        <f t="shared" si="8"/>
        <v>140</v>
      </c>
      <c r="B157" s="21">
        <v>63</v>
      </c>
      <c r="C157" s="45" t="str">
        <f>IF($B157&lt;&gt;"",VLOOKUP($B157,[0]!CODICIG1,2,FALSE),"")</f>
        <v>Marchetti  Gabriele</v>
      </c>
      <c r="D157" s="46" t="str">
        <f>IF($B157&lt;&gt;"",VLOOKUP($B157,[0]!CODICIG1,3,FALSE),"")</f>
        <v>M</v>
      </c>
      <c r="E157" s="46" t="str">
        <f>IF($B157&lt;&gt;"",VLOOKUP($B157,[0]!CODICIG1,4,FALSE),"")</f>
        <v>M50</v>
      </c>
      <c r="F157" s="46">
        <f>IF($B157&lt;&gt;"",VLOOKUP($B157,[0]!CODICIG1,5,FALSE),"")</f>
        <v>1963</v>
      </c>
      <c r="G157" s="14"/>
      <c r="H157" s="45" t="str">
        <f>IF($B157&lt;&gt;"",VLOOKUP($B157,[0]!CODICIG1,7,FALSE),"")</f>
        <v>US Brunico</v>
      </c>
      <c r="I157" s="100">
        <v>0.07193252314814814</v>
      </c>
      <c r="J157" s="106">
        <f t="shared" si="9"/>
        <v>0.03351354166666667</v>
      </c>
    </row>
    <row r="158" spans="1:10" ht="12.75">
      <c r="A158" s="21">
        <f t="shared" si="8"/>
        <v>141</v>
      </c>
      <c r="B158" s="21">
        <v>172</v>
      </c>
      <c r="C158" s="45" t="str">
        <f>IF($B158&lt;&gt;"",VLOOKUP($B158,[0]!CODICIG1,2,FALSE),"")</f>
        <v>Hofer Franz </v>
      </c>
      <c r="D158" s="46" t="str">
        <f>IF($B158&lt;&gt;"",VLOOKUP($B158,[0]!CODICIG1,3,FALSE),"")</f>
        <v>M</v>
      </c>
      <c r="E158" s="46" t="str">
        <f>IF($B158&lt;&gt;"",VLOOKUP($B158,[0]!CODICIG1,4,FALSE),"")</f>
        <v>M40</v>
      </c>
      <c r="F158" s="46">
        <f>IF($B158&lt;&gt;"",VLOOKUP($B158,[0]!CODICIG1,5,FALSE),"")</f>
        <v>1943</v>
      </c>
      <c r="G158" s="14"/>
      <c r="H158" s="87">
        <f>IF($B158&lt;&gt;"",VLOOKUP($B158,[0]!CODICIG1,7,FALSE),"")</f>
        <v>0</v>
      </c>
      <c r="I158" s="100">
        <v>0.07217164351851851</v>
      </c>
      <c r="J158" s="106">
        <f t="shared" si="9"/>
        <v>0.033752662037037036</v>
      </c>
    </row>
    <row r="159" spans="1:10" ht="12.75">
      <c r="A159" s="21">
        <f t="shared" si="8"/>
        <v>142</v>
      </c>
      <c r="B159" s="21">
        <v>140</v>
      </c>
      <c r="C159" s="45" t="str">
        <f>IF($B159&lt;&gt;"",VLOOKUP($B159,[0]!CODICIG1,2,FALSE),"")</f>
        <v>Pecnik Marianne</v>
      </c>
      <c r="D159" s="46" t="str">
        <f>IF($B159&lt;&gt;"",VLOOKUP($B159,[0]!CODICIG1,3,FALSE),"")</f>
        <v>F</v>
      </c>
      <c r="E159" s="46" t="str">
        <f>IF($B159&lt;&gt;"",VLOOKUP($B159,[0]!CODICIG1,4,FALSE),"")</f>
        <v>F35</v>
      </c>
      <c r="F159" s="46">
        <f>IF($B159&lt;&gt;"",VLOOKUP($B159,[0]!CODICIG1,5,FALSE),"")</f>
        <v>1975</v>
      </c>
      <c r="G159" s="14"/>
      <c r="H159" s="45" t="str">
        <f>IF($B159&lt;&gt;"",VLOOKUP($B159,[0]!CODICIG1,7,FALSE),"")</f>
        <v>AV Graz</v>
      </c>
      <c r="I159" s="100">
        <v>0.0793042824074074</v>
      </c>
      <c r="J159" s="106">
        <f t="shared" si="9"/>
        <v>0.040885300925925926</v>
      </c>
    </row>
    <row r="160" spans="1:10" ht="12.75">
      <c r="A160" s="21">
        <f t="shared" si="8"/>
        <v>143</v>
      </c>
      <c r="B160" s="21">
        <v>107</v>
      </c>
      <c r="C160" s="45" t="str">
        <f>IF($B160&lt;&gt;"",VLOOKUP($B160,[0]!CODICIG1,2,FALSE),"")</f>
        <v>Obergolser Christian</v>
      </c>
      <c r="D160" s="46" t="str">
        <f>IF($B160&lt;&gt;"",VLOOKUP($B160,[0]!CODICIG1,3,FALSE),"")</f>
        <v>M</v>
      </c>
      <c r="E160" s="46" t="str">
        <f>IF($B160&lt;&gt;"",VLOOKUP($B160,[0]!CODICIG1,4,FALSE),"")</f>
        <v>M30</v>
      </c>
      <c r="F160" s="46">
        <f>IF($B160&lt;&gt;"",VLOOKUP($B160,[0]!CODICIG1,5,FALSE),"")</f>
        <v>1982</v>
      </c>
      <c r="G160" s="14"/>
      <c r="H160" s="45" t="str">
        <f>IF($B160&lt;&gt;"",VLOOKUP($B160,[0]!CODICIG1,7,FALSE),"")</f>
        <v>Terenten</v>
      </c>
      <c r="I160" s="100">
        <v>0.08255775462962962</v>
      </c>
      <c r="J160" s="106">
        <f t="shared" si="9"/>
        <v>0.044138773148148146</v>
      </c>
    </row>
    <row r="161" spans="1:10" ht="12.75">
      <c r="A161" s="21">
        <f t="shared" si="8"/>
        <v>144</v>
      </c>
      <c r="B161" s="21">
        <v>108</v>
      </c>
      <c r="C161" s="45" t="str">
        <f>IF($B161&lt;&gt;"",VLOOKUP($B161,[0]!CODICIG1,2,FALSE),"")</f>
        <v>Gostner Manfred</v>
      </c>
      <c r="D161" s="46" t="str">
        <f>IF($B161&lt;&gt;"",VLOOKUP($B161,[0]!CODICIG1,3,FALSE),"")</f>
        <v>M</v>
      </c>
      <c r="E161" s="46" t="str">
        <f>IF($B161&lt;&gt;"",VLOOKUP($B161,[0]!CODICIG1,4,FALSE),"")</f>
        <v>M40</v>
      </c>
      <c r="F161" s="46">
        <f>IF($B161&lt;&gt;"",VLOOKUP($B161,[0]!CODICIG1,5,FALSE),"")</f>
        <v>1975</v>
      </c>
      <c r="G161" s="14"/>
      <c r="H161" s="45" t="str">
        <f>IF($B161&lt;&gt;"",VLOOKUP($B161,[0]!CODICIG1,7,FALSE),"")</f>
        <v>AVS Terenten</v>
      </c>
      <c r="I161" s="100">
        <v>0.0825675925925926</v>
      </c>
      <c r="J161" s="106">
        <f t="shared" si="9"/>
        <v>0.04414861111111112</v>
      </c>
    </row>
    <row r="162" spans="1:10" ht="12.75">
      <c r="A162" s="21">
        <f t="shared" si="8"/>
        <v>145</v>
      </c>
      <c r="B162" s="88">
        <v>131</v>
      </c>
      <c r="C162" s="45" t="str">
        <f>IF($B162&lt;&gt;"",VLOOKUP($B162,[0]!CODICIG1,2,FALSE),"")</f>
        <v>Widmann Karl</v>
      </c>
      <c r="D162" s="46" t="str">
        <f>IF($B162&lt;&gt;"",VLOOKUP($B162,[0]!CODICIG1,3,FALSE),"")</f>
        <v>M</v>
      </c>
      <c r="E162" s="46" t="str">
        <f>IF($B162&lt;&gt;"",VLOOKUP($B162,[0]!CODICIG1,4,FALSE),"")</f>
        <v>M40</v>
      </c>
      <c r="F162" s="46">
        <f>IF($B162&lt;&gt;"",VLOOKUP($B162,[0]!CODICIG1,5,FALSE),"")</f>
        <v>1972</v>
      </c>
      <c r="G162" s="70"/>
      <c r="H162" s="89" t="str">
        <f>IF($B162&lt;&gt;"",VLOOKUP($B162,[0]!CODICIG1,7,FALSE),"")</f>
        <v>AVS Terenten</v>
      </c>
      <c r="I162" s="100">
        <v>0.08257789351851852</v>
      </c>
      <c r="J162" s="106">
        <f t="shared" si="9"/>
        <v>0.04415891203703704</v>
      </c>
    </row>
    <row r="163" spans="1:10" ht="12.75">
      <c r="A163" s="90"/>
      <c r="B163" s="90"/>
      <c r="C163" s="5"/>
      <c r="D163" s="70"/>
      <c r="E163" s="70"/>
      <c r="F163" s="70"/>
      <c r="G163" s="70"/>
      <c r="H163" s="5"/>
      <c r="I163" s="109"/>
      <c r="J163" s="110"/>
    </row>
    <row r="164" spans="1:10" ht="12.75">
      <c r="A164" s="90"/>
      <c r="B164" s="90"/>
      <c r="C164" s="5"/>
      <c r="D164" s="70"/>
      <c r="E164" s="70"/>
      <c r="F164" s="70"/>
      <c r="G164" s="70"/>
      <c r="H164" s="5"/>
      <c r="I164" s="109"/>
      <c r="J164" s="110"/>
    </row>
    <row r="165" spans="3:10" ht="12.75">
      <c r="C165" t="s">
        <v>295</v>
      </c>
      <c r="I165" s="93"/>
      <c r="J165" s="93"/>
    </row>
    <row r="166" spans="3:10" ht="12.75">
      <c r="C166" t="s">
        <v>304</v>
      </c>
      <c r="I166" s="93"/>
      <c r="J166" s="93"/>
    </row>
    <row r="167" spans="3:10" ht="12.75">
      <c r="C167" t="s">
        <v>305</v>
      </c>
      <c r="I167" s="93"/>
      <c r="J167" s="93"/>
    </row>
    <row r="168" spans="9:10" ht="12.75">
      <c r="I168" s="93"/>
      <c r="J168" s="93"/>
    </row>
    <row r="416" ht="12.75">
      <c r="A416" s="56"/>
    </row>
    <row r="417" ht="12.75">
      <c r="A417" s="56"/>
    </row>
    <row r="418" ht="12.75">
      <c r="A418" s="56"/>
    </row>
    <row r="419" ht="12.75">
      <c r="A419" s="56"/>
    </row>
    <row r="420" ht="12.75">
      <c r="A420" s="56"/>
    </row>
    <row r="421" ht="12.75">
      <c r="A421" s="56"/>
    </row>
    <row r="422" ht="12.75">
      <c r="A422" s="56"/>
    </row>
    <row r="423" ht="12.75">
      <c r="A423" s="56"/>
    </row>
    <row r="424" ht="12.75">
      <c r="A424" s="56"/>
    </row>
    <row r="425" ht="12.75">
      <c r="A425" s="56"/>
    </row>
    <row r="426" ht="12.75">
      <c r="A426" s="56"/>
    </row>
    <row r="427" ht="12.75">
      <c r="A427" s="56"/>
    </row>
    <row r="428" ht="12.75">
      <c r="A428" s="56"/>
    </row>
    <row r="429" ht="12.75">
      <c r="A429" s="56"/>
    </row>
    <row r="430" ht="12.75">
      <c r="A430" s="56"/>
    </row>
    <row r="431" ht="12.75">
      <c r="A431" s="56"/>
    </row>
    <row r="432" ht="12.75">
      <c r="A432" s="56"/>
    </row>
    <row r="433" ht="12.75">
      <c r="A433" s="56"/>
    </row>
    <row r="434" ht="12.75">
      <c r="A434" s="56"/>
    </row>
    <row r="435" ht="12.75">
      <c r="A435" s="56"/>
    </row>
    <row r="436" ht="12.75">
      <c r="A436" s="56"/>
    </row>
    <row r="437" ht="12.75">
      <c r="A437" s="56"/>
    </row>
    <row r="438" ht="12.75">
      <c r="A438" s="56"/>
    </row>
    <row r="439" ht="12.75">
      <c r="A439" s="56"/>
    </row>
    <row r="440" ht="12.75">
      <c r="A440" s="56"/>
    </row>
    <row r="441" ht="12.75">
      <c r="A441" s="56"/>
    </row>
    <row r="442" ht="12.75">
      <c r="A442" s="56"/>
    </row>
    <row r="443" ht="12.75">
      <c r="A443" s="56"/>
    </row>
    <row r="444" ht="12.75">
      <c r="A444" s="56"/>
    </row>
    <row r="445" ht="12.75">
      <c r="A445" s="56"/>
    </row>
    <row r="446" ht="12.75">
      <c r="A446" s="56"/>
    </row>
    <row r="447" ht="12.75">
      <c r="A447" s="56"/>
    </row>
    <row r="448" ht="12.75">
      <c r="A448" s="56"/>
    </row>
    <row r="449" ht="12.75">
      <c r="A449" s="56"/>
    </row>
    <row r="450" ht="12.75">
      <c r="A450" s="56"/>
    </row>
    <row r="451" ht="12.75">
      <c r="A451" s="56"/>
    </row>
    <row r="452" ht="12.75">
      <c r="A452" s="56"/>
    </row>
    <row r="453" ht="12.75">
      <c r="A453" s="56"/>
    </row>
    <row r="454" ht="12.75">
      <c r="A454" s="56"/>
    </row>
    <row r="455" ht="12.75">
      <c r="A455" s="56"/>
    </row>
    <row r="456" ht="12.75">
      <c r="A456" s="56"/>
    </row>
    <row r="457" ht="12.75">
      <c r="A457" s="56"/>
    </row>
    <row r="458" ht="12.75">
      <c r="A458" s="56"/>
    </row>
    <row r="459" ht="12.75">
      <c r="A459" s="56"/>
    </row>
    <row r="460" ht="12.75">
      <c r="A460" s="56"/>
    </row>
    <row r="461" ht="12.75">
      <c r="A461" s="56"/>
    </row>
    <row r="462" ht="12.75">
      <c r="A462" s="56"/>
    </row>
    <row r="463" ht="12.75">
      <c r="A463" s="56"/>
    </row>
    <row r="464" ht="12.75">
      <c r="A464" s="56"/>
    </row>
    <row r="465" ht="12.75">
      <c r="A465" s="56"/>
    </row>
    <row r="466" ht="12.75">
      <c r="A466" s="56"/>
    </row>
    <row r="467" ht="12.75">
      <c r="A467" s="56"/>
    </row>
    <row r="468" ht="12.75">
      <c r="A468" s="56"/>
    </row>
    <row r="469" ht="12.75">
      <c r="A469" s="56"/>
    </row>
    <row r="470" ht="12.75">
      <c r="A470" s="56"/>
    </row>
    <row r="471" ht="12.75">
      <c r="A471" s="56"/>
    </row>
    <row r="472" ht="12.75">
      <c r="A472" s="56"/>
    </row>
    <row r="473" ht="12.75">
      <c r="A473" s="56"/>
    </row>
    <row r="474" ht="12.75">
      <c r="A474" s="56"/>
    </row>
    <row r="475" ht="12.75">
      <c r="A475" s="56"/>
    </row>
    <row r="476" ht="12.75">
      <c r="A476" s="56"/>
    </row>
    <row r="477" ht="12.75">
      <c r="A477" s="56"/>
    </row>
    <row r="478" ht="12.75">
      <c r="A478" s="56"/>
    </row>
    <row r="479" ht="12.75">
      <c r="A479" s="56"/>
    </row>
    <row r="480" ht="12.75">
      <c r="A480" s="56"/>
    </row>
    <row r="481" ht="12.75">
      <c r="A481" s="56"/>
    </row>
    <row r="482" ht="12.75">
      <c r="A482" s="56"/>
    </row>
    <row r="483" ht="12.75">
      <c r="A483" s="56"/>
    </row>
    <row r="484" ht="12.75">
      <c r="A484" s="56"/>
    </row>
    <row r="485" ht="12.75">
      <c r="A485" s="56"/>
    </row>
    <row r="486" ht="12.75">
      <c r="A486" s="56"/>
    </row>
    <row r="487" ht="12.75">
      <c r="A487" s="56"/>
    </row>
    <row r="488" ht="12.75">
      <c r="A488" s="56"/>
    </row>
    <row r="489" ht="12.75">
      <c r="A489" s="56"/>
    </row>
    <row r="490" ht="12.75">
      <c r="A490" s="56"/>
    </row>
    <row r="491" ht="12.75">
      <c r="A491" s="56"/>
    </row>
    <row r="492" ht="12.75">
      <c r="A492" s="56"/>
    </row>
    <row r="493" ht="12.75">
      <c r="A493" s="56"/>
    </row>
    <row r="494" ht="12.75">
      <c r="A494" s="56"/>
    </row>
    <row r="495" ht="12.75">
      <c r="A495" s="56"/>
    </row>
    <row r="496" ht="12.75">
      <c r="A496" s="56"/>
    </row>
    <row r="497" ht="12.75">
      <c r="A497" s="56"/>
    </row>
    <row r="498" ht="12.75">
      <c r="A498" s="56"/>
    </row>
    <row r="499" ht="12.75">
      <c r="A499" s="56"/>
    </row>
    <row r="500" ht="12.75">
      <c r="A500" s="56"/>
    </row>
    <row r="501" ht="12.75">
      <c r="A501" s="56"/>
    </row>
    <row r="502" ht="12.75">
      <c r="A502" s="56"/>
    </row>
    <row r="503" ht="12.75">
      <c r="A503" s="56"/>
    </row>
    <row r="504" ht="12.75">
      <c r="A504" s="56"/>
    </row>
    <row r="505" ht="12.75">
      <c r="A505" s="56"/>
    </row>
    <row r="506" ht="12.75">
      <c r="A506" s="56"/>
    </row>
    <row r="507" ht="12.75">
      <c r="A507" s="56"/>
    </row>
    <row r="508" ht="12.75">
      <c r="A508" s="56"/>
    </row>
    <row r="509" ht="12.75">
      <c r="A509" s="56"/>
    </row>
    <row r="510" ht="12.75">
      <c r="A510" s="56"/>
    </row>
    <row r="511" ht="12.75">
      <c r="A511" s="56"/>
    </row>
    <row r="512" ht="12.75">
      <c r="A512" s="56"/>
    </row>
    <row r="513" ht="12.75">
      <c r="A513" s="56"/>
    </row>
    <row r="514" ht="12.75">
      <c r="A514" s="56"/>
    </row>
    <row r="515" ht="12.75">
      <c r="A515" s="56"/>
    </row>
    <row r="516" ht="12.75">
      <c r="A516" s="56"/>
    </row>
    <row r="517" ht="12.75">
      <c r="A517" s="56"/>
    </row>
    <row r="518" ht="12.75">
      <c r="A518" s="56"/>
    </row>
    <row r="519" ht="12.75">
      <c r="A519" s="56"/>
    </row>
    <row r="520" ht="12.75">
      <c r="A520" s="56"/>
    </row>
    <row r="521" ht="12.75">
      <c r="A521" s="56"/>
    </row>
    <row r="522" ht="12.75">
      <c r="A522" s="56"/>
    </row>
    <row r="523" ht="12.75">
      <c r="A523" s="56"/>
    </row>
    <row r="524" ht="12.75">
      <c r="A524" s="56"/>
    </row>
    <row r="525" ht="12.75">
      <c r="A525" s="56"/>
    </row>
    <row r="526" ht="12.75">
      <c r="A526" s="56"/>
    </row>
    <row r="527" ht="12.75">
      <c r="A527" s="56"/>
    </row>
    <row r="528" ht="12.75">
      <c r="A528" s="56"/>
    </row>
    <row r="529" ht="12.75">
      <c r="A529" s="56"/>
    </row>
    <row r="530" ht="12.75">
      <c r="A530" s="56"/>
    </row>
    <row r="531" ht="12.75">
      <c r="A531" s="56"/>
    </row>
  </sheetData>
  <sheetProtection password="C762" sheet="1" objects="1" scenarios="1" selectLockedCells="1"/>
  <mergeCells count="13">
    <mergeCell ref="A2:I2"/>
    <mergeCell ref="A7:C7"/>
    <mergeCell ref="A9:G9"/>
    <mergeCell ref="H9:I9"/>
    <mergeCell ref="G5:H5"/>
    <mergeCell ref="F12:I12"/>
    <mergeCell ref="E7:F7"/>
    <mergeCell ref="A15:I15"/>
    <mergeCell ref="A11:E11"/>
    <mergeCell ref="A12:E12"/>
    <mergeCell ref="F11:J11"/>
    <mergeCell ref="F13:J13"/>
    <mergeCell ref="A13:E13"/>
  </mergeCells>
  <printOptions/>
  <pageMargins left="0.2362204724409449" right="0.2362204724409449" top="0.984251968503937" bottom="0.6692913385826772" header="0.5118110236220472" footer="0.4330708661417323"/>
  <pageSetup horizontalDpi="300" verticalDpi="300" orientation="portrait" paperSize="9" scale="75" r:id="rId1"/>
  <headerFooter alignWithMargins="0">
    <oddHeader>&amp;LUnione Sportiva Brunico&amp;C&amp;"Arial,Grassetto"&amp;12Ski Alp Silvester Cup 2006&amp;RFunivie Plan de Corones
Kronplatz Seilbahn</oddHeader>
    <oddFooter>&amp;L&amp;D&amp;C&amp;P/&amp;N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56"/>
  <sheetViews>
    <sheetView workbookViewId="0" topLeftCell="A4">
      <selection activeCell="I33" sqref="I33"/>
    </sheetView>
  </sheetViews>
  <sheetFormatPr defaultColWidth="11.421875" defaultRowHeight="12.75"/>
  <cols>
    <col min="1" max="1" width="6.140625" style="0" customWidth="1"/>
    <col min="2" max="2" width="7.57421875" style="0" customWidth="1"/>
    <col min="3" max="3" width="35.140625" style="0" customWidth="1"/>
    <col min="4" max="4" width="7.7109375" style="0" customWidth="1"/>
    <col min="5" max="5" width="6.421875" style="0" customWidth="1"/>
    <col min="6" max="6" width="6.7109375" style="0" customWidth="1"/>
    <col min="7" max="7" width="3.140625" style="0" customWidth="1"/>
    <col min="8" max="8" width="33.28125" style="0" customWidth="1"/>
    <col min="9" max="9" width="10.140625" style="93" customWidth="1"/>
    <col min="10" max="10" width="11.8515625" style="91" customWidth="1"/>
    <col min="11" max="16384" width="9.140625" style="0" customWidth="1"/>
  </cols>
  <sheetData>
    <row r="2" spans="1:9" ht="26.25">
      <c r="A2" s="119" t="s">
        <v>1</v>
      </c>
      <c r="B2" s="119"/>
      <c r="C2" s="119"/>
      <c r="D2" s="119"/>
      <c r="E2" s="119"/>
      <c r="F2" s="119"/>
      <c r="G2" s="119"/>
      <c r="H2" s="119"/>
      <c r="I2" s="119"/>
    </row>
    <row r="3" spans="1:9" ht="9" customHeight="1">
      <c r="A3" s="13"/>
      <c r="B3" s="3"/>
      <c r="C3" s="3"/>
      <c r="D3" s="3"/>
      <c r="E3" s="3"/>
      <c r="F3" s="3"/>
      <c r="G3" s="3"/>
      <c r="H3" s="3"/>
      <c r="I3" s="92"/>
    </row>
    <row r="4" spans="1:9" ht="9.75" customHeight="1">
      <c r="A4" s="2"/>
      <c r="B4" s="2"/>
      <c r="C4" s="2"/>
      <c r="D4" s="1"/>
      <c r="E4" s="1"/>
      <c r="F4" s="1"/>
      <c r="G4" s="1"/>
      <c r="H4" s="1"/>
      <c r="I4" s="92"/>
    </row>
    <row r="5" spans="1:8" ht="18">
      <c r="A5" s="10" t="str">
        <f>'AM'!A5</f>
        <v>SOCIETÁ  ORGANIZZATRICE / VERANSTALTER:</v>
      </c>
      <c r="B5" s="11"/>
      <c r="C5" s="2"/>
      <c r="E5" s="6"/>
      <c r="F5" s="6"/>
      <c r="G5" s="102" t="str">
        <f>'AM'!G5</f>
        <v>UNIONE SPORTIVA  BRUNICO                </v>
      </c>
      <c r="H5" s="112"/>
    </row>
    <row r="6" spans="1:8" ht="9" customHeight="1">
      <c r="A6" s="33"/>
      <c r="B6" s="11"/>
      <c r="C6" s="2"/>
      <c r="D6" s="12"/>
      <c r="E6" s="6"/>
      <c r="F6" s="6"/>
      <c r="G6" s="6"/>
      <c r="H6" s="1"/>
    </row>
    <row r="7" spans="1:9" ht="16.5" thickBot="1">
      <c r="A7" s="118" t="str">
        <f>'AM'!A7</f>
        <v>LOCALITÁ: RISCONE/REISCHACH</v>
      </c>
      <c r="B7" s="118"/>
      <c r="C7" s="118"/>
      <c r="D7" s="43" t="str">
        <f>'AM'!D7</f>
        <v>Data</v>
      </c>
      <c r="E7" s="129">
        <f>'AM'!E7</f>
        <v>38745</v>
      </c>
      <c r="F7" s="130"/>
      <c r="G7" s="130"/>
      <c r="H7" s="44" t="str">
        <f>'AM'!H7</f>
        <v>ORA DI PARTENZA / START</v>
      </c>
      <c r="I7" s="94">
        <f>'AM'!I7</f>
        <v>0.7916666666666666</v>
      </c>
    </row>
    <row r="8" spans="1:9" ht="7.5" customHeight="1">
      <c r="A8" s="35"/>
      <c r="B8" s="35"/>
      <c r="C8" s="35"/>
      <c r="D8" s="35"/>
      <c r="E8" s="35"/>
      <c r="F8" s="35"/>
      <c r="G8" s="35"/>
      <c r="H8" s="35"/>
      <c r="I8" s="95"/>
    </row>
    <row r="9" spans="1:10" ht="18.75" customHeight="1">
      <c r="A9" s="123" t="str">
        <f>'AM'!A9</f>
        <v>CARATTERISTICHE  TECNICHE</v>
      </c>
      <c r="B9" s="123"/>
      <c r="C9" s="123"/>
      <c r="D9" s="123"/>
      <c r="E9" s="123"/>
      <c r="F9" s="123"/>
      <c r="G9" s="123"/>
      <c r="H9" s="123" t="str">
        <f>'AM'!G9</f>
        <v>TECHNISCHE DATEN</v>
      </c>
      <c r="I9" s="123"/>
      <c r="J9" s="96"/>
    </row>
    <row r="10" spans="1:10" ht="9" customHeight="1">
      <c r="A10" s="39"/>
      <c r="B10" s="39"/>
      <c r="C10" s="39"/>
      <c r="D10" s="39"/>
      <c r="E10" s="39"/>
      <c r="F10" s="39"/>
      <c r="G10" s="40"/>
      <c r="H10" s="39"/>
      <c r="I10" s="97"/>
      <c r="J10" s="96"/>
    </row>
    <row r="11" spans="1:10" ht="15.75" customHeight="1">
      <c r="A11" s="125" t="str">
        <f>'AM'!A11</f>
        <v>PISTA/PISTE:                                                         Silvestert</v>
      </c>
      <c r="B11" s="125"/>
      <c r="C11" s="125"/>
      <c r="D11" s="125"/>
      <c r="E11" s="128"/>
      <c r="F11" s="127" t="str">
        <f>'AM'!F11</f>
        <v>PARTENZA/START:           Riscone partenza funivia</v>
      </c>
      <c r="G11" s="112"/>
      <c r="H11" s="112"/>
      <c r="I11" s="112"/>
      <c r="J11" s="112"/>
    </row>
    <row r="12" spans="1:10" ht="15.75" customHeight="1">
      <c r="A12" s="125" t="str">
        <f>'AM'!A12</f>
        <v>DISLIVELLO/HÖHENUNTERSCHIED:                 mt.  1.300</v>
      </c>
      <c r="B12" s="125"/>
      <c r="C12" s="125"/>
      <c r="D12" s="125"/>
      <c r="E12" s="125"/>
      <c r="F12" s="117" t="str">
        <f>'AM'!F12</f>
        <v>                                               Reischach - Seilbahnen</v>
      </c>
      <c r="G12" s="112"/>
      <c r="H12" s="112"/>
      <c r="I12" s="112"/>
      <c r="J12" s="112"/>
    </row>
    <row r="13" spans="1:10" ht="15.75" customHeight="1">
      <c r="A13" s="125" t="str">
        <f>'AM'!A13</f>
        <v>LUNGHEZZA/LÄNGE:                                          ca Km  6,0</v>
      </c>
      <c r="B13" s="125"/>
      <c r="C13" s="125"/>
      <c r="D13" s="125"/>
      <c r="E13" s="125"/>
      <c r="F13" s="127" t="str">
        <f>'AM'!F13</f>
        <v>ARRIVO/ZIEL:    Cima  Plan de Corones/Kronplatzgipfel</v>
      </c>
      <c r="G13" s="112"/>
      <c r="H13" s="112"/>
      <c r="I13" s="112"/>
      <c r="J13" s="112"/>
    </row>
    <row r="14" spans="1:10" ht="15.75" customHeight="1">
      <c r="A14" s="34"/>
      <c r="B14" s="39"/>
      <c r="C14" s="39"/>
      <c r="D14" s="39"/>
      <c r="E14" s="39"/>
      <c r="F14" s="39"/>
      <c r="G14" s="39"/>
      <c r="H14" s="39"/>
      <c r="I14" s="97"/>
      <c r="J14" s="96"/>
    </row>
    <row r="15" spans="1:10" ht="21.75" customHeight="1">
      <c r="A15" s="124" t="s">
        <v>13</v>
      </c>
      <c r="B15" s="115"/>
      <c r="C15" s="115"/>
      <c r="D15" s="115"/>
      <c r="E15" s="115"/>
      <c r="F15" s="115"/>
      <c r="G15" s="115"/>
      <c r="H15" s="115"/>
      <c r="I15" s="115"/>
      <c r="J15" s="98"/>
    </row>
    <row r="16" spans="2:10" ht="9.75" customHeight="1" thickBot="1">
      <c r="B16" s="6"/>
      <c r="D16" s="6"/>
      <c r="E16" s="6"/>
      <c r="F16" s="6"/>
      <c r="G16" s="6"/>
      <c r="J16" s="93"/>
    </row>
    <row r="17" spans="1:10" ht="38.25" customHeight="1" thickBot="1">
      <c r="A17" s="65" t="s">
        <v>11</v>
      </c>
      <c r="B17" s="67" t="s">
        <v>10</v>
      </c>
      <c r="C17" s="66" t="s">
        <v>12</v>
      </c>
      <c r="D17" s="66" t="s">
        <v>8</v>
      </c>
      <c r="E17" s="51" t="s">
        <v>6</v>
      </c>
      <c r="F17" s="66" t="s">
        <v>7</v>
      </c>
      <c r="G17" s="66" t="s">
        <v>216</v>
      </c>
      <c r="H17" s="66" t="s">
        <v>9</v>
      </c>
      <c r="I17" s="99" t="s">
        <v>14</v>
      </c>
      <c r="J17" s="99" t="s">
        <v>22</v>
      </c>
    </row>
    <row r="18" spans="1:10" ht="12.75">
      <c r="A18" s="68"/>
      <c r="B18" s="17"/>
      <c r="C18" s="15"/>
      <c r="D18" s="14"/>
      <c r="E18" s="14"/>
      <c r="F18" s="14"/>
      <c r="G18" s="14"/>
      <c r="H18" s="15"/>
      <c r="I18" s="105"/>
      <c r="J18" s="100"/>
    </row>
    <row r="19" spans="1:10" ht="12.75">
      <c r="A19" s="68"/>
      <c r="B19" s="17"/>
      <c r="C19" s="19" t="s">
        <v>297</v>
      </c>
      <c r="D19" s="14"/>
      <c r="E19" s="14"/>
      <c r="F19" s="14"/>
      <c r="G19" s="14"/>
      <c r="H19" s="15"/>
      <c r="I19" s="105"/>
      <c r="J19" s="100"/>
    </row>
    <row r="20" spans="1:10" ht="12.75">
      <c r="A20" s="68"/>
      <c r="B20" s="17"/>
      <c r="C20" s="15"/>
      <c r="D20" s="14"/>
      <c r="E20" s="14"/>
      <c r="F20" s="14"/>
      <c r="G20" s="14"/>
      <c r="H20" s="15"/>
      <c r="I20" s="105"/>
      <c r="J20" s="100"/>
    </row>
    <row r="21" spans="1:10" ht="12.75">
      <c r="A21" s="68">
        <v>1</v>
      </c>
      <c r="B21" s="17">
        <v>117</v>
      </c>
      <c r="C21" s="15" t="str">
        <f>IF($B21&lt;&gt;"",VLOOKUP($B21,[0]!CODICIG1,2,FALSE),"")</f>
        <v>Walder Veronika</v>
      </c>
      <c r="D21" s="14" t="str">
        <f>IF($B21&lt;&gt;"",VLOOKUP($B21,[0]!CODICIG1,3,FALSE),"")</f>
        <v>F</v>
      </c>
      <c r="E21" s="14" t="str">
        <f>IF($B21&lt;&gt;"",VLOOKUP($B21,[0]!CODICIG1,4,FALSE),"")</f>
        <v>F35</v>
      </c>
      <c r="F21" s="14">
        <f>IF($B21&lt;&gt;"",VLOOKUP($B21,[0]!CODICIG1,5,FALSE),"")</f>
        <v>1975</v>
      </c>
      <c r="G21" s="14"/>
      <c r="H21" s="15" t="str">
        <f>IF($B21&lt;&gt;"",VLOOKUP($B21,[0]!CODICIG1,7,FALSE),"")</f>
        <v>Green Valley</v>
      </c>
      <c r="I21" s="105">
        <v>0.05560578703703704</v>
      </c>
      <c r="J21" s="100"/>
    </row>
    <row r="22" spans="1:10" ht="12.75">
      <c r="A22" s="68">
        <f aca="true" t="shared" si="0" ref="A22:A44">A21+1</f>
        <v>2</v>
      </c>
      <c r="B22" s="17">
        <v>33</v>
      </c>
      <c r="C22" s="15" t="str">
        <f>IF($B22&lt;&gt;"",VLOOKUP($B22,[0]!CODICIG1,2,FALSE),"")</f>
        <v>Genetin  Gabriella</v>
      </c>
      <c r="D22" s="14" t="str">
        <f>IF($B22&lt;&gt;"",VLOOKUP($B22,[0]!CODICIG1,3,FALSE),"")</f>
        <v>F</v>
      </c>
      <c r="E22" s="14" t="str">
        <f>IF($B22&lt;&gt;"",VLOOKUP($B22,[0]!CODICIG1,4,FALSE),"")</f>
        <v>F35</v>
      </c>
      <c r="F22" s="14">
        <f>IF($B22&lt;&gt;"",VLOOKUP($B22,[0]!CODICIG1,5,FALSE),"")</f>
        <v>1976</v>
      </c>
      <c r="G22" s="14"/>
      <c r="H22" s="15" t="str">
        <f>IF($B22&lt;&gt;"",VLOOKUP($B22,[0]!CODICIG1,7,FALSE),"")</f>
        <v>SV Ratschings</v>
      </c>
      <c r="I22" s="105">
        <v>0.0590363425925926</v>
      </c>
      <c r="J22" s="100">
        <f>I22-$I$21</f>
        <v>0.0034305555555555617</v>
      </c>
    </row>
    <row r="23" spans="1:10" ht="12.75">
      <c r="A23" s="68">
        <f t="shared" si="0"/>
        <v>3</v>
      </c>
      <c r="B23" s="17">
        <v>164</v>
      </c>
      <c r="C23" s="15" t="str">
        <f>IF($B23&lt;&gt;"",VLOOKUP($B23,[0]!CODICIG1,2,FALSE),"")</f>
        <v>Lunger  Tamara</v>
      </c>
      <c r="D23" s="14" t="str">
        <f>IF($B23&lt;&gt;"",VLOOKUP($B23,[0]!CODICIG1,3,FALSE),"")</f>
        <v>F</v>
      </c>
      <c r="E23" s="14" t="str">
        <f>IF($B23&lt;&gt;"",VLOOKUP($B23,[0]!CODICIG1,4,FALSE),"")</f>
        <v>F35</v>
      </c>
      <c r="F23" s="14">
        <f>IF($B23&lt;&gt;"",VLOOKUP($B23,[0]!CODICIG1,5,FALSE),"")</f>
        <v>1986</v>
      </c>
      <c r="G23" s="14"/>
      <c r="H23" s="15" t="str">
        <f>IF($B23&lt;&gt;"",VLOOKUP($B23,[0]!CODICIG1,7,FALSE),"")</f>
        <v>Bela Ladinia</v>
      </c>
      <c r="I23" s="105">
        <v>0.06066979166666667</v>
      </c>
      <c r="J23" s="100">
        <f>I23-$I$21</f>
        <v>0.00506400462962963</v>
      </c>
    </row>
    <row r="24" spans="1:10" ht="12.75">
      <c r="A24" s="68">
        <f t="shared" si="0"/>
        <v>4</v>
      </c>
      <c r="B24" s="17">
        <v>29</v>
      </c>
      <c r="C24" s="15" t="str">
        <f>IF($B24&lt;&gt;"",VLOOKUP($B24,[0]!CODICIG1,2,FALSE),"")</f>
        <v>Ennemoser  Veronica</v>
      </c>
      <c r="D24" s="14" t="str">
        <f>IF($B24&lt;&gt;"",VLOOKUP($B24,[0]!CODICIG1,3,FALSE),"")</f>
        <v>F</v>
      </c>
      <c r="E24" s="14" t="str">
        <f>IF($B24&lt;&gt;"",VLOOKUP($B24,[0]!CODICIG1,4,FALSE),"")</f>
        <v>F35</v>
      </c>
      <c r="F24" s="14">
        <f>IF($B24&lt;&gt;"",VLOOKUP($B24,[0]!CODICIG1,5,FALSE),"")</f>
        <v>1980</v>
      </c>
      <c r="G24" s="14"/>
      <c r="H24" s="15" t="str">
        <f>IF($B24&lt;&gt;"",VLOOKUP($B24,[0]!CODICIG1,7,FALSE),"")</f>
        <v>BRD St. Martin Passeier</v>
      </c>
      <c r="I24" s="105">
        <v>0.06324039351851853</v>
      </c>
      <c r="J24" s="100">
        <f>I24-$I$21</f>
        <v>0.007634606481481489</v>
      </c>
    </row>
    <row r="25" spans="1:10" ht="12.75">
      <c r="A25" s="68">
        <f t="shared" si="0"/>
        <v>5</v>
      </c>
      <c r="B25" s="17">
        <v>12</v>
      </c>
      <c r="C25" s="15" t="str">
        <f>IF($B25&lt;&gt;"",VLOOKUP($B25,[0]!CODICIG1,2,FALSE),"")</f>
        <v>Senfter  Irene</v>
      </c>
      <c r="D25" s="14" t="str">
        <f>IF($B25&lt;&gt;"",VLOOKUP($B25,[0]!CODICIG1,3,FALSE),"")</f>
        <v>F</v>
      </c>
      <c r="E25" s="14" t="str">
        <f>IF($B25&lt;&gt;"",VLOOKUP($B25,[0]!CODICIG1,4,FALSE),"")</f>
        <v>F35</v>
      </c>
      <c r="F25" s="14">
        <f>IF($B25&lt;&gt;"",VLOOKUP($B25,[0]!CODICIG1,5,FALSE),"")</f>
        <v>1971</v>
      </c>
      <c r="G25" s="14"/>
      <c r="H25" s="15" t="str">
        <f>IF($B25&lt;&gt;"",VLOOKUP($B25,[0]!CODICIG1,7,FALSE),"")</f>
        <v>AVS Jenesein</v>
      </c>
      <c r="I25" s="105">
        <v>0.06607546296296296</v>
      </c>
      <c r="J25" s="100">
        <f>I25-$I$21</f>
        <v>0.010469675925925924</v>
      </c>
    </row>
    <row r="26" spans="1:10" ht="12.75">
      <c r="A26" s="68">
        <f t="shared" si="0"/>
        <v>6</v>
      </c>
      <c r="B26" s="17">
        <v>140</v>
      </c>
      <c r="C26" s="15" t="str">
        <f>IF($B26&lt;&gt;"",VLOOKUP($B26,[0]!CODICIG1,2,FALSE),"")</f>
        <v>Pecnik Marianne</v>
      </c>
      <c r="D26" s="14" t="str">
        <f>IF($B26&lt;&gt;"",VLOOKUP($B26,[0]!CODICIG1,3,FALSE),"")</f>
        <v>F</v>
      </c>
      <c r="E26" s="14" t="str">
        <f>IF($B26&lt;&gt;"",VLOOKUP($B26,[0]!CODICIG1,4,FALSE),"")</f>
        <v>F35</v>
      </c>
      <c r="F26" s="14">
        <f>IF($B26&lt;&gt;"",VLOOKUP($B26,[0]!CODICIG1,5,FALSE),"")</f>
        <v>1975</v>
      </c>
      <c r="G26" s="14"/>
      <c r="H26" s="15" t="str">
        <f>IF($B26&lt;&gt;"",VLOOKUP($B26,[0]!CODICIG1,7,FALSE),"")</f>
        <v>AV Graz</v>
      </c>
      <c r="I26" s="105">
        <v>0.0793042824074074</v>
      </c>
      <c r="J26" s="100">
        <f>I26-$I$21</f>
        <v>0.023698495370370366</v>
      </c>
    </row>
    <row r="27" spans="1:10" ht="12.75">
      <c r="A27" s="68"/>
      <c r="B27" s="17"/>
      <c r="C27" s="15"/>
      <c r="D27" s="14"/>
      <c r="E27" s="14"/>
      <c r="F27" s="14"/>
      <c r="G27" s="14"/>
      <c r="H27" s="15"/>
      <c r="I27" s="105"/>
      <c r="J27" s="100"/>
    </row>
    <row r="28" spans="1:10" ht="12.75">
      <c r="A28" s="68"/>
      <c r="B28" s="17"/>
      <c r="C28" s="19" t="s">
        <v>298</v>
      </c>
      <c r="D28" s="14"/>
      <c r="E28" s="14"/>
      <c r="F28" s="14"/>
      <c r="G28" s="14"/>
      <c r="H28" s="15"/>
      <c r="I28" s="105"/>
      <c r="J28" s="100"/>
    </row>
    <row r="29" spans="1:10" ht="12.75">
      <c r="A29" s="68"/>
      <c r="B29" s="17"/>
      <c r="C29" s="15"/>
      <c r="D29" s="14"/>
      <c r="E29" s="14"/>
      <c r="F29" s="14"/>
      <c r="G29" s="14"/>
      <c r="H29" s="15"/>
      <c r="I29" s="105"/>
      <c r="J29" s="100"/>
    </row>
    <row r="30" spans="1:10" ht="12.75">
      <c r="A30" s="68">
        <v>1</v>
      </c>
      <c r="B30" s="17">
        <v>10</v>
      </c>
      <c r="C30" s="20" t="str">
        <f>IF($B30&lt;&gt;"",VLOOKUP($B30,[0]!CODICIG1,2,FALSE),"")</f>
        <v>Renzler  Astrid</v>
      </c>
      <c r="D30" s="14" t="str">
        <f>IF($B30&lt;&gt;"",VLOOKUP($B30,[0]!CODICIG1,3,FALSE),"")</f>
        <v>F</v>
      </c>
      <c r="E30" s="14" t="str">
        <f>IF($B30&lt;&gt;"",VLOOKUP($B30,[0]!CODICIG1,4,FALSE),"")</f>
        <v>F99</v>
      </c>
      <c r="F30" s="14">
        <f>IF($B30&lt;&gt;"",VLOOKUP($B30,[0]!CODICIG1,5,FALSE),"")</f>
        <v>1969</v>
      </c>
      <c r="G30" s="14"/>
      <c r="H30" s="15" t="str">
        <f>IF($B30&lt;&gt;"",VLOOKUP($B30,[0]!CODICIG1,7,FALSE),"")</f>
        <v>Bela Ladinia</v>
      </c>
      <c r="I30" s="106">
        <v>0.05143460648148148</v>
      </c>
      <c r="J30" s="100"/>
    </row>
    <row r="31" spans="1:10" ht="12.75">
      <c r="A31" s="68">
        <v>2</v>
      </c>
      <c r="B31" s="17">
        <v>136</v>
      </c>
      <c r="C31" s="15" t="str">
        <f>IF($B31&lt;&gt;"",VLOOKUP($B31,[0]!CODICIG1,2,FALSE),"")</f>
        <v>Gross Annemarie</v>
      </c>
      <c r="D31" s="14" t="str">
        <f>IF($B31&lt;&gt;"",VLOOKUP($B31,[0]!CODICIG1,3,FALSE),"")</f>
        <v>F</v>
      </c>
      <c r="E31" s="14" t="str">
        <f>IF($B31&lt;&gt;"",VLOOKUP($B31,[0]!CODICIG1,4,FALSE),"")</f>
        <v>F99</v>
      </c>
      <c r="F31" s="14">
        <f>IF($B31&lt;&gt;"",VLOOKUP($B31,[0]!CODICIG1,5,FALSE),"")</f>
        <v>1969</v>
      </c>
      <c r="G31" s="14"/>
      <c r="H31" s="15" t="str">
        <f>IF($B31&lt;&gt;"",VLOOKUP($B31,[0]!CODICIG1,7,FALSE),"")</f>
        <v>Bela Ladinia</v>
      </c>
      <c r="I31" s="106">
        <v>0.05361064814814814</v>
      </c>
      <c r="J31" s="100">
        <f>I31-$I$30</f>
        <v>0.002176041666666663</v>
      </c>
    </row>
    <row r="32" spans="1:10" ht="12.75">
      <c r="A32" s="68">
        <f t="shared" si="0"/>
        <v>3</v>
      </c>
      <c r="B32" s="17">
        <v>102</v>
      </c>
      <c r="C32" s="15" t="str">
        <f>IF($B32&lt;&gt;"",VLOOKUP($B32,[0]!CODICIG1,2,FALSE),"")</f>
        <v>Vogelsberger  Anita</v>
      </c>
      <c r="D32" s="14" t="str">
        <f>IF($B32&lt;&gt;"",VLOOKUP($B32,[0]!CODICIG1,3,FALSE),"")</f>
        <v>F</v>
      </c>
      <c r="E32" s="14" t="str">
        <f>IF($B32&lt;&gt;"",VLOOKUP($B32,[0]!CODICIG1,4,FALSE),"")</f>
        <v>F99</v>
      </c>
      <c r="F32" s="14">
        <f>IF($B32&lt;&gt;"",VLOOKUP($B32,[0]!CODICIG1,5,FALSE),"")</f>
        <v>1957</v>
      </c>
      <c r="G32" s="14"/>
      <c r="H32" s="15" t="str">
        <f>IF($B32&lt;&gt;"",VLOOKUP($B32,[0]!CODICIG1,7,FALSE),"")</f>
        <v>LSV 1990 Kitzbühel</v>
      </c>
      <c r="I32" s="106">
        <v>0.05403020833333333</v>
      </c>
      <c r="J32" s="100">
        <f aca="true" t="shared" si="1" ref="J32:J37">I32-$I$30</f>
        <v>0.002595601851851849</v>
      </c>
    </row>
    <row r="33" spans="1:10" ht="12.75">
      <c r="A33" s="68">
        <f t="shared" si="0"/>
        <v>4</v>
      </c>
      <c r="B33" s="17">
        <v>151</v>
      </c>
      <c r="C33" s="15" t="str">
        <f>IF($B33&lt;&gt;"",VLOOKUP($B33,[0]!CODICIG1,2,FALSE),"")</f>
        <v>Zöschg  Maria</v>
      </c>
      <c r="D33" s="14" t="str">
        <f>IF($B33&lt;&gt;"",VLOOKUP($B33,[0]!CODICIG1,3,FALSE),"")</f>
        <v>F</v>
      </c>
      <c r="E33" s="14" t="str">
        <f>IF($B33&lt;&gt;"",VLOOKUP($B33,[0]!CODICIG1,4,FALSE),"")</f>
        <v>F99</v>
      </c>
      <c r="F33" s="14">
        <f>IF($B33&lt;&gt;"",VLOOKUP($B33,[0]!CODICIG1,5,FALSE),"")</f>
        <v>1965</v>
      </c>
      <c r="G33" s="14"/>
      <c r="H33" s="15" t="str">
        <f>IF($B33&lt;&gt;"",VLOOKUP($B33,[0]!CODICIG1,7,FALSE),"")</f>
        <v>Fana Bressanone</v>
      </c>
      <c r="I33" s="105">
        <v>0.0620525462962963</v>
      </c>
      <c r="J33" s="100">
        <f t="shared" si="1"/>
        <v>0.01061793981481482</v>
      </c>
    </row>
    <row r="34" spans="1:10" ht="12.75">
      <c r="A34" s="68">
        <f t="shared" si="0"/>
        <v>5</v>
      </c>
      <c r="B34" s="17">
        <v>45</v>
      </c>
      <c r="C34" s="15" t="str">
        <f>IF($B34&lt;&gt;"",VLOOKUP($B34,[0]!CODICIG1,2,FALSE),"")</f>
        <v>Jocher  Cosima</v>
      </c>
      <c r="D34" s="14" t="str">
        <f>IF($B34&lt;&gt;"",VLOOKUP($B34,[0]!CODICIG1,3,FALSE),"")</f>
        <v>F</v>
      </c>
      <c r="E34" s="14" t="str">
        <f>IF($B34&lt;&gt;"",VLOOKUP($B34,[0]!CODICIG1,4,FALSE),"")</f>
        <v>F99</v>
      </c>
      <c r="F34" s="14">
        <f>IF($B34&lt;&gt;"",VLOOKUP($B34,[0]!CODICIG1,5,FALSE),"")</f>
        <v>1968</v>
      </c>
      <c r="G34" s="14"/>
      <c r="H34" s="15" t="str">
        <f>IF($B34&lt;&gt;"",VLOOKUP($B34,[0]!CODICIG1,7,FALSE),"")</f>
        <v>SV St. Lorenzen</v>
      </c>
      <c r="I34" s="105">
        <v>0.06408194444444444</v>
      </c>
      <c r="J34" s="100">
        <f t="shared" si="1"/>
        <v>0.012647337962962961</v>
      </c>
    </row>
    <row r="35" spans="1:10" ht="12.75">
      <c r="A35" s="68">
        <f t="shared" si="0"/>
        <v>6</v>
      </c>
      <c r="B35" s="17">
        <v>91</v>
      </c>
      <c r="C35" s="15" t="str">
        <f>IF($B35&lt;&gt;"",VLOOKUP($B35,[0]!CODICIG1,2,FALSE),"")</f>
        <v>Tamanini  Sabrina</v>
      </c>
      <c r="D35" s="14" t="str">
        <f>IF($B35&lt;&gt;"",VLOOKUP($B35,[0]!CODICIG1,3,FALSE),"")</f>
        <v>F</v>
      </c>
      <c r="E35" s="14" t="str">
        <f>IF($B35&lt;&gt;"",VLOOKUP($B35,[0]!CODICIG1,4,FALSE),"")</f>
        <v>F99</v>
      </c>
      <c r="F35" s="14">
        <f>IF($B35&lt;&gt;"",VLOOKUP($B35,[0]!CODICIG1,5,FALSE),"")</f>
        <v>1968</v>
      </c>
      <c r="G35" s="14"/>
      <c r="H35" s="15" t="str">
        <f>IF($B35&lt;&gt;"",VLOOKUP($B35,[0]!CODICIG1,7,FALSE),"")</f>
        <v>SC Cauriol</v>
      </c>
      <c r="I35" s="105">
        <v>0.06628518518518518</v>
      </c>
      <c r="J35" s="100">
        <f t="shared" si="1"/>
        <v>0.014850578703703703</v>
      </c>
    </row>
    <row r="36" spans="1:10" ht="12.75">
      <c r="A36" s="68">
        <f t="shared" si="0"/>
        <v>7</v>
      </c>
      <c r="B36" s="17">
        <v>162</v>
      </c>
      <c r="C36" s="15" t="str">
        <f>IF($B36&lt;&gt;"",VLOOKUP($B36,[0]!CODICIG1,2,FALSE),"")</f>
        <v>Egger Barbara</v>
      </c>
      <c r="D36" s="14" t="str">
        <f>IF($B36&lt;&gt;"",VLOOKUP($B36,[0]!CODICIG1,3,FALSE),"")</f>
        <v>F</v>
      </c>
      <c r="E36" s="14" t="str">
        <f>IF($B36&lt;&gt;"",VLOOKUP($B36,[0]!CODICIG1,4,FALSE),"")</f>
        <v>F99</v>
      </c>
      <c r="F36" s="14">
        <f>IF($B36&lt;&gt;"",VLOOKUP($B36,[0]!CODICIG1,5,FALSE),"")</f>
        <v>1967</v>
      </c>
      <c r="G36" s="14"/>
      <c r="H36" s="15" t="str">
        <f>IF($B36&lt;&gt;"",VLOOKUP($B36,[0]!CODICIG1,7,FALSE),"")</f>
        <v>AVS Jenesien</v>
      </c>
      <c r="I36" s="105">
        <v>0.06684479166666667</v>
      </c>
      <c r="J36" s="100">
        <f t="shared" si="1"/>
        <v>0.015410185185185186</v>
      </c>
    </row>
    <row r="37" spans="1:10" ht="12.75">
      <c r="A37" s="68">
        <f t="shared" si="0"/>
        <v>8</v>
      </c>
      <c r="B37" s="17">
        <v>99</v>
      </c>
      <c r="C37" s="15" t="str">
        <f>IF($B37&lt;&gt;"",VLOOKUP($B37,[0]!CODICIG1,2,FALSE),"")</f>
        <v>Ellemunt Sancj</v>
      </c>
      <c r="D37" s="14" t="str">
        <f>IF($B37&lt;&gt;"",VLOOKUP($B37,[0]!CODICIG1,3,FALSE),"")</f>
        <v>F</v>
      </c>
      <c r="E37" s="14" t="str">
        <f>IF($B37&lt;&gt;"",VLOOKUP($B37,[0]!CODICIG1,4,FALSE),"")</f>
        <v>F99</v>
      </c>
      <c r="F37" s="14">
        <f>IF($B37&lt;&gt;"",VLOOKUP($B37,[0]!CODICIG1,5,FALSE),"")</f>
        <v>1958</v>
      </c>
      <c r="G37" s="14"/>
      <c r="H37" s="15" t="str">
        <f>IF($B37&lt;&gt;"",VLOOKUP($B37,[0]!CODICIG1,7,FALSE),"")</f>
        <v>ristorante cima</v>
      </c>
      <c r="I37" s="105">
        <v>0.06747997685185185</v>
      </c>
      <c r="J37" s="100">
        <f t="shared" si="1"/>
        <v>0.01604537037037037</v>
      </c>
    </row>
    <row r="38" spans="1:10" ht="12.75">
      <c r="A38" s="68"/>
      <c r="B38" s="17"/>
      <c r="C38" s="15"/>
      <c r="D38" s="14"/>
      <c r="E38" s="14"/>
      <c r="F38" s="14"/>
      <c r="G38" s="14"/>
      <c r="H38" s="15"/>
      <c r="I38" s="105"/>
      <c r="J38" s="100"/>
    </row>
    <row r="39" spans="1:10" ht="12.75">
      <c r="A39" s="68"/>
      <c r="B39" s="17"/>
      <c r="C39" s="19" t="s">
        <v>299</v>
      </c>
      <c r="D39" s="14"/>
      <c r="E39" s="14"/>
      <c r="F39" s="14"/>
      <c r="G39" s="14"/>
      <c r="H39" s="15"/>
      <c r="I39" s="105"/>
      <c r="J39" s="100"/>
    </row>
    <row r="40" spans="1:10" ht="12.75">
      <c r="A40" s="68"/>
      <c r="B40" s="17"/>
      <c r="C40" s="15"/>
      <c r="D40" s="14"/>
      <c r="E40" s="14"/>
      <c r="F40" s="14"/>
      <c r="G40" s="14"/>
      <c r="H40" s="15"/>
      <c r="I40" s="105"/>
      <c r="J40" s="100"/>
    </row>
    <row r="41" spans="1:10" ht="12.75">
      <c r="A41" s="68">
        <v>1</v>
      </c>
      <c r="B41" s="17">
        <v>123</v>
      </c>
      <c r="C41" s="15" t="str">
        <f>IF($B41&lt;&gt;"",VLOOKUP($B41,[0]!CODICIG1,2,FALSE),"")</f>
        <v>Miori Luca</v>
      </c>
      <c r="D41" s="14" t="str">
        <f>IF($B41&lt;&gt;"",VLOOKUP($B41,[0]!CODICIG1,3,FALSE),"")</f>
        <v>M</v>
      </c>
      <c r="E41" s="14" t="str">
        <f>IF($B41&lt;&gt;"",VLOOKUP($B41,[0]!CODICIG1,4,FALSE),"")</f>
        <v>M30</v>
      </c>
      <c r="F41" s="14">
        <f>IF($B41&lt;&gt;"",VLOOKUP($B41,[0]!CODICIG1,5,FALSE),"")</f>
        <v>1980</v>
      </c>
      <c r="G41" s="14"/>
      <c r="H41" s="15" t="str">
        <f>IF($B41&lt;&gt;"",VLOOKUP($B41,[0]!CODICIG1,7,FALSE),"")</f>
        <v>SC Valle dei laghi</v>
      </c>
      <c r="I41" s="106">
        <v>0.042992013888888896</v>
      </c>
      <c r="J41" s="100"/>
    </row>
    <row r="42" spans="1:10" ht="12.75">
      <c r="A42" s="68">
        <f t="shared" si="0"/>
        <v>2</v>
      </c>
      <c r="B42" s="17">
        <v>95</v>
      </c>
      <c r="C42" s="15" t="str">
        <f>IF($B42&lt;&gt;"",VLOOKUP($B42,[0]!CODICIG1,2,FALSE),"")</f>
        <v>Thaler  Sigmund</v>
      </c>
      <c r="D42" s="14" t="str">
        <f>IF($B42&lt;&gt;"",VLOOKUP($B42,[0]!CODICIG1,3,FALSE),"")</f>
        <v>M</v>
      </c>
      <c r="E42" s="14" t="str">
        <f>IF($B42&lt;&gt;"",VLOOKUP($B42,[0]!CODICIG1,4,FALSE),"")</f>
        <v>M30</v>
      </c>
      <c r="F42" s="14">
        <f>IF($B42&lt;&gt;"",VLOOKUP($B42,[0]!CODICIG1,5,FALSE),"")</f>
        <v>1988</v>
      </c>
      <c r="G42" s="14"/>
      <c r="H42" s="15" t="str">
        <f>IF($B42&lt;&gt;"",VLOOKUP($B42,[0]!CODICIG1,7,FALSE),"")</f>
        <v>SC Brenta</v>
      </c>
      <c r="I42" s="106">
        <v>0.0436712962962963</v>
      </c>
      <c r="J42" s="100">
        <f>I42-$I$41</f>
        <v>0.0006792824074074028</v>
      </c>
    </row>
    <row r="43" spans="1:10" ht="12.75">
      <c r="A43" s="68">
        <f t="shared" si="0"/>
        <v>3</v>
      </c>
      <c r="B43" s="17">
        <v>94</v>
      </c>
      <c r="C43" s="15" t="str">
        <f>IF($B43&lt;&gt;"",VLOOKUP($B43,[0]!CODICIG1,2,FALSE),"")</f>
        <v>Thaler  Benjamin</v>
      </c>
      <c r="D43" s="14" t="str">
        <f>IF($B43&lt;&gt;"",VLOOKUP($B43,[0]!CODICIG1,3,FALSE),"")</f>
        <v>M</v>
      </c>
      <c r="E43" s="14" t="str">
        <f>IF($B43&lt;&gt;"",VLOOKUP($B43,[0]!CODICIG1,4,FALSE),"")</f>
        <v>M30</v>
      </c>
      <c r="F43" s="14">
        <f>IF($B43&lt;&gt;"",VLOOKUP($B43,[0]!CODICIG1,5,FALSE),"")</f>
        <v>1984</v>
      </c>
      <c r="G43" s="14"/>
      <c r="H43" s="15" t="str">
        <f>IF($B43&lt;&gt;"",VLOOKUP($B43,[0]!CODICIG1,7,FALSE),"")</f>
        <v>Race Team Sarntol</v>
      </c>
      <c r="I43" s="106">
        <v>0.044169212962962966</v>
      </c>
      <c r="J43" s="100">
        <f aca="true" t="shared" si="2" ref="J43:J63">I43-$I$41</f>
        <v>0.00117719907407407</v>
      </c>
    </row>
    <row r="44" spans="1:10" ht="12.75">
      <c r="A44" s="68">
        <f t="shared" si="0"/>
        <v>4</v>
      </c>
      <c r="B44" s="17">
        <v>96</v>
      </c>
      <c r="C44" s="15" t="str">
        <f>IF($B44&lt;&gt;"",VLOOKUP($B44,[0]!CODICIG1,2,FALSE),"")</f>
        <v>Thaler  Wilfried</v>
      </c>
      <c r="D44" s="14" t="str">
        <f>IF($B44&lt;&gt;"",VLOOKUP($B44,[0]!CODICIG1,3,FALSE),"")</f>
        <v>M</v>
      </c>
      <c r="E44" s="14" t="str">
        <f>IF($B44&lt;&gt;"",VLOOKUP($B44,[0]!CODICIG1,4,FALSE),"")</f>
        <v>M30</v>
      </c>
      <c r="F44" s="14">
        <f>IF($B44&lt;&gt;"",VLOOKUP($B44,[0]!CODICIG1,5,FALSE),"")</f>
        <v>1991</v>
      </c>
      <c r="G44" s="14"/>
      <c r="H44" s="15" t="str">
        <f>IF($B44&lt;&gt;"",VLOOKUP($B44,[0]!CODICIG1,7,FALSE),"")</f>
        <v>SC Brenta</v>
      </c>
      <c r="I44" s="106">
        <v>0.04446099537037037</v>
      </c>
      <c r="J44" s="100">
        <f t="shared" si="2"/>
        <v>0.001468981481481474</v>
      </c>
    </row>
    <row r="45" spans="1:10" ht="12.75">
      <c r="A45" s="68">
        <f aca="true" t="shared" si="3" ref="A45:A61">A44+1</f>
        <v>5</v>
      </c>
      <c r="B45" s="17">
        <v>37</v>
      </c>
      <c r="C45" s="15" t="str">
        <f>IF($B45&lt;&gt;"",VLOOKUP($B45,[0]!CODICIG1,2,FALSE),"")</f>
        <v>Grüner  Martin</v>
      </c>
      <c r="D45" s="14" t="str">
        <f>IF($B45&lt;&gt;"",VLOOKUP($B45,[0]!CODICIG1,3,FALSE),"")</f>
        <v>M</v>
      </c>
      <c r="E45" s="14" t="str">
        <f>IF($B45&lt;&gt;"",VLOOKUP($B45,[0]!CODICIG1,4,FALSE),"")</f>
        <v>M30</v>
      </c>
      <c r="F45" s="14">
        <f>IF($B45&lt;&gt;"",VLOOKUP($B45,[0]!CODICIG1,5,FALSE),"")</f>
        <v>1978</v>
      </c>
      <c r="G45" s="14"/>
      <c r="H45" s="15" t="str">
        <f>IF($B45&lt;&gt;"",VLOOKUP($B45,[0]!CODICIG1,7,FALSE),"")</f>
        <v>ASV Niederdorf Raika</v>
      </c>
      <c r="I45" s="106">
        <v>0.04452569444444445</v>
      </c>
      <c r="J45" s="100">
        <f t="shared" si="2"/>
        <v>0.0015336805555555555</v>
      </c>
    </row>
    <row r="46" spans="1:10" ht="12.75">
      <c r="A46" s="68">
        <f t="shared" si="3"/>
        <v>6</v>
      </c>
      <c r="B46" s="17">
        <v>87</v>
      </c>
      <c r="C46" s="20" t="str">
        <f>IF($B46&lt;&gt;"",VLOOKUP($B46,[0]!CODICIG1,2,FALSE),"")</f>
        <v>Steinmaier  Alexander</v>
      </c>
      <c r="D46" s="14" t="str">
        <f>IF($B46&lt;&gt;"",VLOOKUP($B46,[0]!CODICIG1,3,FALSE),"")</f>
        <v>M</v>
      </c>
      <c r="E46" s="14" t="str">
        <f>IF($B46&lt;&gt;"",VLOOKUP($B46,[0]!CODICIG1,4,FALSE),"")</f>
        <v>M30</v>
      </c>
      <c r="F46" s="14">
        <f>IF($B46&lt;&gt;"",VLOOKUP($B46,[0]!CODICIG1,5,FALSE),"")</f>
        <v>1977</v>
      </c>
      <c r="G46" s="14"/>
      <c r="H46" s="15" t="str">
        <f>IF($B46&lt;&gt;"",VLOOKUP($B46,[0]!CODICIG1,7,FALSE),"")</f>
        <v>SV Pichl Gsies</v>
      </c>
      <c r="I46" s="106">
        <v>0.04489224537037037</v>
      </c>
      <c r="J46" s="100">
        <f t="shared" si="2"/>
        <v>0.001900231481481475</v>
      </c>
    </row>
    <row r="47" spans="1:10" ht="12.75">
      <c r="A47" s="68">
        <f t="shared" si="3"/>
        <v>7</v>
      </c>
      <c r="B47" s="17">
        <v>126</v>
      </c>
      <c r="C47" s="15" t="str">
        <f>IF($B47&lt;&gt;"",VLOOKUP($B47,[0]!CODICIG1,2,FALSE),"")</f>
        <v>Varesco Luca</v>
      </c>
      <c r="D47" s="14" t="str">
        <f>IF($B47&lt;&gt;"",VLOOKUP($B47,[0]!CODICIG1,3,FALSE),"")</f>
        <v>M</v>
      </c>
      <c r="E47" s="14" t="str">
        <f>IF($B47&lt;&gt;"",VLOOKUP($B47,[0]!CODICIG1,4,FALSE),"")</f>
        <v>M30</v>
      </c>
      <c r="F47" s="14">
        <f>IF($B47&lt;&gt;"",VLOOKUP($B47,[0]!CODICIG1,5,FALSE),"")</f>
        <v>1978</v>
      </c>
      <c r="G47" s="14"/>
      <c r="H47" s="15" t="str">
        <f>IF($B47&lt;&gt;"",VLOOKUP($B47,[0]!CODICIG1,7,FALSE),"")</f>
        <v>US Cornacci</v>
      </c>
      <c r="I47" s="106">
        <v>0.045043287037037034</v>
      </c>
      <c r="J47" s="100">
        <f t="shared" si="2"/>
        <v>0.002051273148148139</v>
      </c>
    </row>
    <row r="48" spans="1:10" ht="12.75">
      <c r="A48" s="68">
        <f t="shared" si="3"/>
        <v>8</v>
      </c>
      <c r="B48" s="17">
        <v>17</v>
      </c>
      <c r="C48" s="15" t="str">
        <f>IF($B48&lt;&gt;"",VLOOKUP($B48,[0]!CODICIG1,2,FALSE),"")</f>
        <v>Beccari  Filippo</v>
      </c>
      <c r="D48" s="14" t="str">
        <f>IF($B48&lt;&gt;"",VLOOKUP($B48,[0]!CODICIG1,3,FALSE),"")</f>
        <v>M</v>
      </c>
      <c r="E48" s="14" t="str">
        <f>IF($B48&lt;&gt;"",VLOOKUP($B48,[0]!CODICIG1,4,FALSE),"")</f>
        <v>M30</v>
      </c>
      <c r="F48" s="14">
        <f>IF($B48&lt;&gt;"",VLOOKUP($B48,[0]!CODICIG1,5,FALSE),"")</f>
        <v>1979</v>
      </c>
      <c r="G48" s="14"/>
      <c r="H48" s="15" t="str">
        <f>IF($B48&lt;&gt;"",VLOOKUP($B48,[0]!CODICIG1,7,FALSE),"")</f>
        <v>Bela Ladinia</v>
      </c>
      <c r="I48" s="106">
        <v>0.045540972222222226</v>
      </c>
      <c r="J48" s="100">
        <f t="shared" si="2"/>
        <v>0.00254895833333333</v>
      </c>
    </row>
    <row r="49" spans="1:10" ht="12.75">
      <c r="A49" s="68">
        <f t="shared" si="3"/>
        <v>9</v>
      </c>
      <c r="B49" s="17">
        <v>167</v>
      </c>
      <c r="C49" s="15" t="str">
        <f>IF($B49&lt;&gt;"",VLOOKUP($B49,[0]!CODICIG1,2,FALSE),"")</f>
        <v>Hofer Henry</v>
      </c>
      <c r="D49" s="14" t="str">
        <f>IF($B49&lt;&gt;"",VLOOKUP($B49,[0]!CODICIG1,3,FALSE),"")</f>
        <v>M</v>
      </c>
      <c r="E49" s="14" t="str">
        <f>IF($B49&lt;&gt;"",VLOOKUP($B49,[0]!CODICIG1,4,FALSE),"")</f>
        <v>M30</v>
      </c>
      <c r="F49" s="14">
        <f>IF($B49&lt;&gt;"",VLOOKUP($B49,[0]!CODICIG1,5,FALSE),"")</f>
        <v>1978</v>
      </c>
      <c r="G49" s="14"/>
      <c r="H49" s="15" t="str">
        <f>IF($B49&lt;&gt;"",VLOOKUP($B49,[0]!CODICIG1,7,FALSE),"")</f>
        <v>RC Sarntal</v>
      </c>
      <c r="I49" s="106">
        <v>0.047354513888888894</v>
      </c>
      <c r="J49" s="100">
        <f t="shared" si="2"/>
        <v>0.004362499999999998</v>
      </c>
    </row>
    <row r="50" spans="1:10" ht="12.75">
      <c r="A50" s="68">
        <f t="shared" si="3"/>
        <v>10</v>
      </c>
      <c r="B50" s="17">
        <v>154</v>
      </c>
      <c r="C50" s="15" t="str">
        <f>IF($B50&lt;&gt;"",VLOOKUP($B50,[0]!CODICIG1,2,FALSE),"")</f>
        <v>De Simone Roberto</v>
      </c>
      <c r="D50" s="14" t="str">
        <f>IF($B50&lt;&gt;"",VLOOKUP($B50,[0]!CODICIG1,3,FALSE),"")</f>
        <v>M</v>
      </c>
      <c r="E50" s="14" t="str">
        <f>IF($B50&lt;&gt;"",VLOOKUP($B50,[0]!CODICIG1,4,FALSE),"")</f>
        <v>M30</v>
      </c>
      <c r="F50" s="14">
        <f>IF($B50&lt;&gt;"",VLOOKUP($B50,[0]!CODICIG1,5,FALSE),"")</f>
        <v>1984</v>
      </c>
      <c r="G50" s="14"/>
      <c r="H50" s="15" t="str">
        <f>IF($B50&lt;&gt;"",VLOOKUP($B50,[0]!CODICIG1,7,FALSE),"")</f>
        <v>ASV Gossensass</v>
      </c>
      <c r="I50" s="106">
        <v>0.047678240740740736</v>
      </c>
      <c r="J50" s="100">
        <f t="shared" si="2"/>
        <v>0.004686226851851841</v>
      </c>
    </row>
    <row r="51" spans="1:10" ht="12.75">
      <c r="A51" s="68">
        <f t="shared" si="3"/>
        <v>11</v>
      </c>
      <c r="B51" s="17">
        <v>171</v>
      </c>
      <c r="C51" s="15" t="str">
        <f>IF($B51&lt;&gt;"",VLOOKUP($B51,[0]!CODICIG1,2,FALSE),"")</f>
        <v>Soppelsa  Luciano</v>
      </c>
      <c r="D51" s="14" t="str">
        <f>IF($B51&lt;&gt;"",VLOOKUP($B51,[0]!CODICIG1,3,FALSE),"")</f>
        <v>M</v>
      </c>
      <c r="E51" s="14" t="str">
        <f>IF($B51&lt;&gt;"",VLOOKUP($B51,[0]!CODICIG1,4,FALSE),"")</f>
        <v>M50</v>
      </c>
      <c r="F51" s="14">
        <f>IF($B51&lt;&gt;"",VLOOKUP($B51,[0]!CODICIG1,5,FALSE),"")</f>
        <v>1962</v>
      </c>
      <c r="G51" s="14"/>
      <c r="H51" s="15" t="str">
        <f>IF($B51&lt;&gt;"",VLOOKUP($B51,[0]!CODICIG1,7,FALSE),"")</f>
        <v>SC Gardena</v>
      </c>
      <c r="I51" s="106">
        <v>0.04858935185185185</v>
      </c>
      <c r="J51" s="100">
        <f t="shared" si="2"/>
        <v>0.005597337962962953</v>
      </c>
    </row>
    <row r="52" spans="1:10" ht="12.75">
      <c r="A52" s="68">
        <f t="shared" si="3"/>
        <v>12</v>
      </c>
      <c r="B52" s="17">
        <v>68</v>
      </c>
      <c r="C52" s="15" t="str">
        <f>IF($B52&lt;&gt;"",VLOOKUP($B52,[0]!CODICIG1,2,FALSE),"")</f>
        <v>Oberfrank  Hannes</v>
      </c>
      <c r="D52" s="14" t="str">
        <f>IF($B52&lt;&gt;"",VLOOKUP($B52,[0]!CODICIG1,3,FALSE),"")</f>
        <v>M</v>
      </c>
      <c r="E52" s="14" t="str">
        <f>IF($B52&lt;&gt;"",VLOOKUP($B52,[0]!CODICIG1,4,FALSE),"")</f>
        <v>M30</v>
      </c>
      <c r="F52" s="14">
        <f>IF($B52&lt;&gt;"",VLOOKUP($B52,[0]!CODICIG1,5,FALSE),"")</f>
        <v>1976</v>
      </c>
      <c r="G52" s="14"/>
      <c r="H52" s="15" t="str">
        <f>IF($B52&lt;&gt;"",VLOOKUP($B52,[0]!CODICIG1,7,FALSE),"")</f>
        <v>Voppi Bike</v>
      </c>
      <c r="I52" s="106">
        <v>0.04959571759259259</v>
      </c>
      <c r="J52" s="100">
        <f t="shared" si="2"/>
        <v>0.006603703703703695</v>
      </c>
    </row>
    <row r="53" spans="1:10" ht="12.75">
      <c r="A53" s="68">
        <f t="shared" si="3"/>
        <v>13</v>
      </c>
      <c r="B53" s="17">
        <v>27</v>
      </c>
      <c r="C53" s="15" t="str">
        <f>IF($B53&lt;&gt;"",VLOOKUP($B53,[0]!CODICIG1,2,FALSE),"")</f>
        <v>Egger  Günther</v>
      </c>
      <c r="D53" s="14" t="str">
        <f>IF($B53&lt;&gt;"",VLOOKUP($B53,[0]!CODICIG1,3,FALSE),"")</f>
        <v>M</v>
      </c>
      <c r="E53" s="14" t="str">
        <f>IF($B53&lt;&gt;"",VLOOKUP($B53,[0]!CODICIG1,4,FALSE),"")</f>
        <v>M30</v>
      </c>
      <c r="F53" s="14">
        <f>IF($B53&lt;&gt;"",VLOOKUP($B53,[0]!CODICIG1,5,FALSE),"")</f>
        <v>1979</v>
      </c>
      <c r="G53" s="14"/>
      <c r="H53" s="15" t="str">
        <f>IF($B53&lt;&gt;"",VLOOKUP($B53,[0]!CODICIG1,7,FALSE),"")</f>
        <v>S. Andrea</v>
      </c>
      <c r="I53" s="106">
        <v>0.050035416666666666</v>
      </c>
      <c r="J53" s="100">
        <f t="shared" si="2"/>
        <v>0.00704340277777777</v>
      </c>
    </row>
    <row r="54" spans="1:10" ht="12.75">
      <c r="A54" s="68">
        <f t="shared" si="3"/>
        <v>14</v>
      </c>
      <c r="B54" s="17">
        <v>97</v>
      </c>
      <c r="C54" s="15" t="str">
        <f>IF($B54&lt;&gt;"",VLOOKUP($B54,[0]!CODICIG1,2,FALSE),"")</f>
        <v>Thaler  Noe</v>
      </c>
      <c r="D54" s="14" t="str">
        <f>IF($B54&lt;&gt;"",VLOOKUP($B54,[0]!CODICIG1,3,FALSE),"")</f>
        <v>M</v>
      </c>
      <c r="E54" s="14" t="str">
        <f>IF($B54&lt;&gt;"",VLOOKUP($B54,[0]!CODICIG1,4,FALSE),"")</f>
        <v>M30</v>
      </c>
      <c r="F54" s="14">
        <f>IF($B54&lt;&gt;"",VLOOKUP($B54,[0]!CODICIG1,5,FALSE),"")</f>
        <v>1992</v>
      </c>
      <c r="G54" s="14"/>
      <c r="H54" s="15" t="str">
        <f>IF($B54&lt;&gt;"",VLOOKUP($B54,[0]!CODICIG1,7,FALSE),"")</f>
        <v>Race Team Sarntol</v>
      </c>
      <c r="I54" s="106">
        <v>0.05057349537037037</v>
      </c>
      <c r="J54" s="100">
        <f t="shared" si="2"/>
        <v>0.007581481481481474</v>
      </c>
    </row>
    <row r="55" spans="1:10" ht="12.75">
      <c r="A55" s="68">
        <f t="shared" si="3"/>
        <v>15</v>
      </c>
      <c r="B55" s="17">
        <v>70</v>
      </c>
      <c r="C55" s="15" t="str">
        <f>IF($B55&lt;&gt;"",VLOOKUP($B55,[0]!CODICIG1,2,FALSE),"")</f>
        <v>Oberlechner  Reinhold</v>
      </c>
      <c r="D55" s="14" t="str">
        <f>IF($B55&lt;&gt;"",VLOOKUP($B55,[0]!CODICIG1,3,FALSE),"")</f>
        <v>M</v>
      </c>
      <c r="E55" s="14" t="str">
        <f>IF($B55&lt;&gt;"",VLOOKUP($B55,[0]!CODICIG1,4,FALSE),"")</f>
        <v>M30</v>
      </c>
      <c r="F55" s="14">
        <f>IF($B55&lt;&gt;"",VLOOKUP($B55,[0]!CODICIG1,5,FALSE),"")</f>
        <v>1976</v>
      </c>
      <c r="G55" s="14"/>
      <c r="H55" s="15" t="str">
        <f>IF($B55&lt;&gt;"",VLOOKUP($B55,[0]!CODICIG1,7,FALSE),"")</f>
        <v>LV Kronspur</v>
      </c>
      <c r="I55" s="106">
        <v>0.05082928240740741</v>
      </c>
      <c r="J55" s="100">
        <f t="shared" si="2"/>
        <v>0.007837268518518514</v>
      </c>
    </row>
    <row r="56" spans="1:10" ht="12.75">
      <c r="A56" s="68">
        <f t="shared" si="3"/>
        <v>16</v>
      </c>
      <c r="B56" s="17">
        <v>104</v>
      </c>
      <c r="C56" s="15" t="str">
        <f>IF($B56&lt;&gt;"",VLOOKUP($B56,[0]!CODICIG1,2,FALSE),"")</f>
        <v>Weissteiner  Stephan</v>
      </c>
      <c r="D56" s="14" t="str">
        <f>IF($B56&lt;&gt;"",VLOOKUP($B56,[0]!CODICIG1,3,FALSE),"")</f>
        <v>M</v>
      </c>
      <c r="E56" s="14" t="str">
        <f>IF($B56&lt;&gt;"",VLOOKUP($B56,[0]!CODICIG1,4,FALSE),"")</f>
        <v>M30</v>
      </c>
      <c r="F56" s="14">
        <f>IF($B56&lt;&gt;"",VLOOKUP($B56,[0]!CODICIG1,5,FALSE),"")</f>
        <v>1990</v>
      </c>
      <c r="G56" s="14"/>
      <c r="H56" s="15" t="str">
        <f>IF($B56&lt;&gt;"",VLOOKUP($B56,[0]!CODICIG1,7,FALSE),"")</f>
        <v>Dynafit</v>
      </c>
      <c r="I56" s="106">
        <v>0.05106284722222223</v>
      </c>
      <c r="J56" s="100">
        <f t="shared" si="2"/>
        <v>0.008070833333333333</v>
      </c>
    </row>
    <row r="57" spans="1:10" ht="12.75">
      <c r="A57" s="68">
        <f t="shared" si="3"/>
        <v>17</v>
      </c>
      <c r="B57" s="17">
        <v>59</v>
      </c>
      <c r="C57" s="15" t="str">
        <f>IF($B57&lt;&gt;"",VLOOKUP($B57,[0]!CODICIG1,2,FALSE),"")</f>
        <v>Messner  Edmund</v>
      </c>
      <c r="D57" s="14" t="str">
        <f>IF($B57&lt;&gt;"",VLOOKUP($B57,[0]!CODICIG1,3,FALSE),"")</f>
        <v>M</v>
      </c>
      <c r="E57" s="14" t="str">
        <f>IF($B57&lt;&gt;"",VLOOKUP($B57,[0]!CODICIG1,4,FALSE),"")</f>
        <v>M30</v>
      </c>
      <c r="F57" s="14">
        <f>IF($B57&lt;&gt;"",VLOOKUP($B57,[0]!CODICIG1,5,FALSE),"")</f>
        <v>1980</v>
      </c>
      <c r="G57" s="14"/>
      <c r="H57" s="15" t="str">
        <f>IF($B57&lt;&gt;"",VLOOKUP($B57,[0]!CODICIG1,7,FALSE),"")</f>
        <v>BRD Antholz</v>
      </c>
      <c r="I57" s="106">
        <v>0.052444907407407405</v>
      </c>
      <c r="J57" s="100">
        <f t="shared" si="2"/>
        <v>0.00945289351851851</v>
      </c>
    </row>
    <row r="58" spans="1:10" ht="12.75">
      <c r="A58" s="68">
        <f t="shared" si="3"/>
        <v>18</v>
      </c>
      <c r="B58" s="32">
        <v>156</v>
      </c>
      <c r="C58" s="15" t="str">
        <f>IF($B58&lt;&gt;"",VLOOKUP($B58,[0]!CODICIG1,2,FALSE),"")</f>
        <v>Huber Andreas</v>
      </c>
      <c r="D58" s="14" t="str">
        <f>IF($B58&lt;&gt;"",VLOOKUP($B58,[0]!CODICIG1,3,FALSE),"")</f>
        <v>M</v>
      </c>
      <c r="E58" s="14" t="str">
        <f>IF($B58&lt;&gt;"",VLOOKUP($B58,[0]!CODICIG1,4,FALSE),"")</f>
        <v>M30</v>
      </c>
      <c r="F58" s="14">
        <f>IF($B58&lt;&gt;"",VLOOKUP($B58,[0]!CODICIG1,5,FALSE),"")</f>
        <v>1980</v>
      </c>
      <c r="G58" s="14"/>
      <c r="H58" s="15" t="str">
        <f>IF($B58&lt;&gt;"",VLOOKUP($B58,[0]!CODICIG1,7,FALSE),"")</f>
        <v>AVS Gsies</v>
      </c>
      <c r="I58" s="105">
        <v>0.05512731481481481</v>
      </c>
      <c r="J58" s="100">
        <f t="shared" si="2"/>
        <v>0.012135300925925914</v>
      </c>
    </row>
    <row r="59" spans="1:10" ht="12.75">
      <c r="A59" s="68">
        <f t="shared" si="3"/>
        <v>19</v>
      </c>
      <c r="B59" s="17">
        <v>72</v>
      </c>
      <c r="C59" s="15" t="str">
        <f>IF($B59&lt;&gt;"",VLOOKUP($B59,[0]!CODICIG1,2,FALSE),"")</f>
        <v>Öhler  Andreas</v>
      </c>
      <c r="D59" s="14" t="str">
        <f>IF($B59&lt;&gt;"",VLOOKUP($B59,[0]!CODICIG1,3,FALSE),"")</f>
        <v>M</v>
      </c>
      <c r="E59" s="14" t="str">
        <f>IF($B59&lt;&gt;"",VLOOKUP($B59,[0]!CODICIG1,4,FALSE),"")</f>
        <v>M30</v>
      </c>
      <c r="F59" s="14">
        <f>IF($B59&lt;&gt;"",VLOOKUP($B59,[0]!CODICIG1,5,FALSE),"")</f>
        <v>1976</v>
      </c>
      <c r="G59" s="14"/>
      <c r="H59" s="15" t="str">
        <f>IF($B59&lt;&gt;"",VLOOKUP($B59,[0]!CODICIG1,7,FALSE),"")</f>
        <v>Green Valley</v>
      </c>
      <c r="I59" s="105">
        <v>0.05649930555555555</v>
      </c>
      <c r="J59" s="100">
        <f t="shared" si="2"/>
        <v>0.013507291666666657</v>
      </c>
    </row>
    <row r="60" spans="1:10" ht="12.75">
      <c r="A60" s="68">
        <f t="shared" si="3"/>
        <v>20</v>
      </c>
      <c r="B60" s="17">
        <v>137</v>
      </c>
      <c r="C60" s="15" t="str">
        <f>IF($B60&lt;&gt;"",VLOOKUP($B60,[0]!CODICIG1,2,FALSE),"")</f>
        <v>Brunner  Hannes</v>
      </c>
      <c r="D60" s="14" t="str">
        <f>IF($B60&lt;&gt;"",VLOOKUP($B60,[0]!CODICIG1,3,FALSE),"")</f>
        <v>M</v>
      </c>
      <c r="E60" s="14" t="str">
        <f>IF($B60&lt;&gt;"",VLOOKUP($B60,[0]!CODICIG1,4,FALSE),"")</f>
        <v>M30</v>
      </c>
      <c r="F60" s="14">
        <f>IF($B60&lt;&gt;"",VLOOKUP($B60,[0]!CODICIG1,5,FALSE),"")</f>
        <v>1984</v>
      </c>
      <c r="G60" s="14"/>
      <c r="H60" s="15" t="str">
        <f>IF($B60&lt;&gt;"",VLOOKUP($B60,[0]!CODICIG1,7,FALSE),"")</f>
        <v>BRD Antholz</v>
      </c>
      <c r="I60" s="105">
        <v>0.056886458333333334</v>
      </c>
      <c r="J60" s="100">
        <f t="shared" si="2"/>
        <v>0.013894444444444438</v>
      </c>
    </row>
    <row r="61" spans="1:10" ht="12.75">
      <c r="A61" s="68">
        <f t="shared" si="3"/>
        <v>21</v>
      </c>
      <c r="B61" s="17">
        <v>13</v>
      </c>
      <c r="C61" s="15" t="str">
        <f>IF($B61&lt;&gt;"",VLOOKUP($B61,[0]!CODICIG1,2,FALSE),"")</f>
        <v>Agnoli  Sergio</v>
      </c>
      <c r="D61" s="14" t="str">
        <f>IF($B61&lt;&gt;"",VLOOKUP($B61,[0]!CODICIG1,3,FALSE),"")</f>
        <v>M</v>
      </c>
      <c r="E61" s="14" t="str">
        <f>IF($B61&lt;&gt;"",VLOOKUP($B61,[0]!CODICIG1,4,FALSE),"")</f>
        <v>M30</v>
      </c>
      <c r="F61" s="14">
        <f>IF($B61&lt;&gt;"",VLOOKUP($B61,[0]!CODICIG1,5,FALSE),"")</f>
        <v>1977</v>
      </c>
      <c r="G61" s="14"/>
      <c r="H61" s="15" t="str">
        <f>IF($B61&lt;&gt;"",VLOOKUP($B61,[0]!CODICIG1,7,FALSE),"")</f>
        <v>US Cornacci</v>
      </c>
      <c r="I61" s="105">
        <v>0.05711354166666666</v>
      </c>
      <c r="J61" s="100">
        <f t="shared" si="2"/>
        <v>0.014121527777777768</v>
      </c>
    </row>
    <row r="62" spans="1:10" s="5" customFormat="1" ht="12.75">
      <c r="A62" s="68">
        <f aca="true" t="shared" si="4" ref="A62:A77">A61+1</f>
        <v>22</v>
      </c>
      <c r="B62" s="17">
        <v>47</v>
      </c>
      <c r="C62" s="15" t="str">
        <f>IF($B62&lt;&gt;"",VLOOKUP($B62,[0]!CODICIG1,2,FALSE),"")</f>
        <v>Kaser  Alex</v>
      </c>
      <c r="D62" s="14" t="str">
        <f>IF($B62&lt;&gt;"",VLOOKUP($B62,[0]!CODICIG1,3,FALSE),"")</f>
        <v>M</v>
      </c>
      <c r="E62" s="14" t="str">
        <f>IF($B62&lt;&gt;"",VLOOKUP($B62,[0]!CODICIG1,4,FALSE),"")</f>
        <v>M30</v>
      </c>
      <c r="F62" s="14">
        <f>IF($B62&lt;&gt;"",VLOOKUP($B62,[0]!CODICIG1,5,FALSE),"")</f>
        <v>1982</v>
      </c>
      <c r="G62" s="14"/>
      <c r="H62" s="15" t="str">
        <f>IF($B62&lt;&gt;"",VLOOKUP($B62,[0]!CODICIG1,7,FALSE),"")</f>
        <v>SV Sterzing</v>
      </c>
      <c r="I62" s="105">
        <v>0.06479490740740741</v>
      </c>
      <c r="J62" s="100">
        <f t="shared" si="2"/>
        <v>0.021802893518518517</v>
      </c>
    </row>
    <row r="63" spans="1:10" s="5" customFormat="1" ht="12.75">
      <c r="A63" s="68">
        <f t="shared" si="4"/>
        <v>23</v>
      </c>
      <c r="B63" s="17">
        <v>107</v>
      </c>
      <c r="C63" s="15" t="str">
        <f>IF($B63&lt;&gt;"",VLOOKUP($B63,[0]!CODICIG1,2,FALSE),"")</f>
        <v>Obergolser Christian</v>
      </c>
      <c r="D63" s="14" t="str">
        <f>IF($B63&lt;&gt;"",VLOOKUP($B63,[0]!CODICIG1,3,FALSE),"")</f>
        <v>M</v>
      </c>
      <c r="E63" s="14" t="str">
        <f>IF($B63&lt;&gt;"",VLOOKUP($B63,[0]!CODICIG1,4,FALSE),"")</f>
        <v>M30</v>
      </c>
      <c r="F63" s="14">
        <f>IF($B63&lt;&gt;"",VLOOKUP($B63,[0]!CODICIG1,5,FALSE),"")</f>
        <v>1982</v>
      </c>
      <c r="G63" s="14"/>
      <c r="H63" s="15" t="str">
        <f>IF($B63&lt;&gt;"",VLOOKUP($B63,[0]!CODICIG1,7,FALSE),"")</f>
        <v>Terenten</v>
      </c>
      <c r="I63" s="105">
        <v>0.08255775462962962</v>
      </c>
      <c r="J63" s="100">
        <f t="shared" si="2"/>
        <v>0.03956574074074073</v>
      </c>
    </row>
    <row r="64" spans="1:10" s="5" customFormat="1" ht="12.75">
      <c r="A64" s="68"/>
      <c r="B64" s="17"/>
      <c r="C64" s="15"/>
      <c r="D64" s="14"/>
      <c r="E64" s="14"/>
      <c r="F64" s="14"/>
      <c r="G64" s="14"/>
      <c r="H64" s="15"/>
      <c r="I64" s="106"/>
      <c r="J64" s="100"/>
    </row>
    <row r="65" spans="1:10" s="5" customFormat="1" ht="12.75">
      <c r="A65" s="68"/>
      <c r="B65" s="17"/>
      <c r="C65" s="19" t="s">
        <v>300</v>
      </c>
      <c r="D65" s="14"/>
      <c r="E65" s="14"/>
      <c r="F65" s="14"/>
      <c r="G65" s="14"/>
      <c r="H65" s="15"/>
      <c r="I65" s="106"/>
      <c r="J65" s="100"/>
    </row>
    <row r="66" spans="1:10" s="5" customFormat="1" ht="12.75">
      <c r="A66" s="68"/>
      <c r="B66" s="17"/>
      <c r="C66" s="15"/>
      <c r="D66" s="14"/>
      <c r="E66" s="14"/>
      <c r="F66" s="14"/>
      <c r="G66" s="14"/>
      <c r="H66" s="15"/>
      <c r="I66" s="106"/>
      <c r="J66" s="100"/>
    </row>
    <row r="67" spans="1:10" s="5" customFormat="1" ht="12.75">
      <c r="A67" s="68">
        <v>1</v>
      </c>
      <c r="B67" s="17">
        <v>106</v>
      </c>
      <c r="C67" s="16" t="str">
        <f>IF($B67&lt;&gt;"",VLOOKUP($B67,[0]!CODICIG1,2,FALSE),"")</f>
        <v>Zemmer  Urban</v>
      </c>
      <c r="D67" s="14" t="str">
        <f>IF($B67&lt;&gt;"",VLOOKUP($B67,[0]!CODICIG1,3,FALSE),"")</f>
        <v>M</v>
      </c>
      <c r="E67" s="14" t="str">
        <f>IF($B67&lt;&gt;"",VLOOKUP($B67,[0]!CODICIG1,4,FALSE),"")</f>
        <v>M40</v>
      </c>
      <c r="F67" s="14">
        <f>IF($B67&lt;&gt;"",VLOOKUP($B67,[0]!CODICIG1,5,FALSE),"")</f>
        <v>1970</v>
      </c>
      <c r="G67" s="14"/>
      <c r="H67" s="15" t="str">
        <f>IF($B67&lt;&gt;"",VLOOKUP($B67,[0]!CODICIG1,7,FALSE),"")</f>
        <v>Aktiv Sport Kastelruth</v>
      </c>
      <c r="I67" s="106">
        <v>0.03841898148148148</v>
      </c>
      <c r="J67" s="100"/>
    </row>
    <row r="68" spans="1:10" s="5" customFormat="1" ht="12.75">
      <c r="A68" s="68">
        <f t="shared" si="4"/>
        <v>2</v>
      </c>
      <c r="B68" s="17">
        <v>2</v>
      </c>
      <c r="C68" s="15" t="str">
        <f>IF($B68&lt;&gt;"",VLOOKUP($B68,[0]!CODICIG1,2,FALSE),"")</f>
        <v>Pfattner  Franz</v>
      </c>
      <c r="D68" s="14" t="str">
        <f>IF($B68&lt;&gt;"",VLOOKUP($B68,[0]!CODICIG1,3,FALSE),"")</f>
        <v>M</v>
      </c>
      <c r="E68" s="14" t="str">
        <f>IF($B68&lt;&gt;"",VLOOKUP($B68,[0]!CODICIG1,4,FALSE),"")</f>
        <v>M40</v>
      </c>
      <c r="F68" s="14">
        <f>IF($B68&lt;&gt;"",VLOOKUP($B68,[0]!CODICIG1,5,FALSE),"")</f>
        <v>1971</v>
      </c>
      <c r="G68" s="14"/>
      <c r="H68" s="15" t="str">
        <f>IF($B68&lt;&gt;"",VLOOKUP($B68,[0]!CODICIG1,7,FALSE),"")</f>
        <v>Latzfons</v>
      </c>
      <c r="I68" s="106">
        <v>0.04134872685185185</v>
      </c>
      <c r="J68" s="100">
        <f>I68-$I$67</f>
        <v>0.0029297453703703707</v>
      </c>
    </row>
    <row r="69" spans="1:10" s="5" customFormat="1" ht="12.75">
      <c r="A69" s="68">
        <f t="shared" si="4"/>
        <v>3</v>
      </c>
      <c r="B69" s="17">
        <v>4</v>
      </c>
      <c r="C69" s="15" t="str">
        <f>IF($B69&lt;&gt;"",VLOOKUP($B69,[0]!CODICIG1,2,FALSE),"")</f>
        <v>Steinacher  Dario</v>
      </c>
      <c r="D69" s="14" t="str">
        <f>IF($B69&lt;&gt;"",VLOOKUP($B69,[0]!CODICIG1,3,FALSE),"")</f>
        <v>M</v>
      </c>
      <c r="E69" s="14" t="str">
        <f>IF($B69&lt;&gt;"",VLOOKUP($B69,[0]!CODICIG1,4,FALSE),"")</f>
        <v>M40</v>
      </c>
      <c r="F69" s="14">
        <f>IF($B69&lt;&gt;"",VLOOKUP($B69,[0]!CODICIG1,5,FALSE),"")</f>
        <v>1974</v>
      </c>
      <c r="G69" s="14"/>
      <c r="H69" s="15" t="str">
        <f>IF($B69&lt;&gt;"",VLOOKUP($B69,[0]!CODICIG1,7,FALSE),"")</f>
        <v>US Brunico</v>
      </c>
      <c r="I69" s="106">
        <v>0.04362824074074074</v>
      </c>
      <c r="J69" s="100">
        <f aca="true" t="shared" si="5" ref="J69:J125">I69-$I$67</f>
        <v>0.005209259259259261</v>
      </c>
    </row>
    <row r="70" spans="1:10" s="5" customFormat="1" ht="12.75">
      <c r="A70" s="68">
        <f t="shared" si="4"/>
        <v>4</v>
      </c>
      <c r="B70" s="17">
        <v>28</v>
      </c>
      <c r="C70" s="15" t="str">
        <f>IF($B70&lt;&gt;"",VLOOKUP($B70,[0]!CODICIG1,2,FALSE),"")</f>
        <v>Elsler  Martin</v>
      </c>
      <c r="D70" s="14" t="str">
        <f>IF($B70&lt;&gt;"",VLOOKUP($B70,[0]!CODICIG1,3,FALSE),"")</f>
        <v>M</v>
      </c>
      <c r="E70" s="14" t="str">
        <f>IF($B70&lt;&gt;"",VLOOKUP($B70,[0]!CODICIG1,4,FALSE),"")</f>
        <v>M40</v>
      </c>
      <c r="F70" s="14">
        <f>IF($B70&lt;&gt;"",VLOOKUP($B70,[0]!CODICIG1,5,FALSE),"")</f>
        <v>1966</v>
      </c>
      <c r="G70" s="14"/>
      <c r="H70" s="15" t="str">
        <f>IF($B70&lt;&gt;"",VLOOKUP($B70,[0]!CODICIG1,7,FALSE),"")</f>
        <v>Ski Team Val di Fassa</v>
      </c>
      <c r="I70" s="106">
        <v>0.044057986111111114</v>
      </c>
      <c r="J70" s="100">
        <f t="shared" si="5"/>
        <v>0.005639004629629636</v>
      </c>
    </row>
    <row r="71" spans="1:10" s="5" customFormat="1" ht="12.75">
      <c r="A71" s="68">
        <f t="shared" si="4"/>
        <v>5</v>
      </c>
      <c r="B71" s="17">
        <v>7</v>
      </c>
      <c r="C71" s="15" t="str">
        <f>IF($B71&lt;&gt;"",VLOOKUP($B71,[0]!CODICIG1,2,FALSE),"")</f>
        <v>Mair  Meinhard</v>
      </c>
      <c r="D71" s="14" t="str">
        <f>IF($B71&lt;&gt;"",VLOOKUP($B71,[0]!CODICIG1,3,FALSE),"")</f>
        <v>M</v>
      </c>
      <c r="E71" s="14" t="str">
        <f>IF($B71&lt;&gt;"",VLOOKUP($B71,[0]!CODICIG1,4,FALSE),"")</f>
        <v>M40</v>
      </c>
      <c r="F71" s="14">
        <f>IF($B71&lt;&gt;"",VLOOKUP($B71,[0]!CODICIG1,5,FALSE),"")</f>
        <v>1968</v>
      </c>
      <c r="G71" s="14"/>
      <c r="H71" s="15" t="str">
        <f>IF($B71&lt;&gt;"",VLOOKUP($B71,[0]!CODICIG1,7,FALSE),"")</f>
        <v>ASC Olang</v>
      </c>
      <c r="I71" s="106">
        <v>0.04494328703703704</v>
      </c>
      <c r="J71" s="100">
        <f t="shared" si="5"/>
        <v>0.006524305555555561</v>
      </c>
    </row>
    <row r="72" spans="1:10" s="5" customFormat="1" ht="12.75">
      <c r="A72" s="68">
        <f t="shared" si="4"/>
        <v>6</v>
      </c>
      <c r="B72" s="17">
        <v>109</v>
      </c>
      <c r="C72" s="15" t="str">
        <f>IF($B72&lt;&gt;"",VLOOKUP($B72,[0]!CODICIG1,2,FALSE),"")</f>
        <v>Capovilla Alex</v>
      </c>
      <c r="D72" s="14" t="str">
        <f>IF($B72&lt;&gt;"",VLOOKUP($B72,[0]!CODICIG1,3,FALSE),"")</f>
        <v>M</v>
      </c>
      <c r="E72" s="14" t="str">
        <f>IF($B72&lt;&gt;"",VLOOKUP($B72,[0]!CODICIG1,4,FALSE),"")</f>
        <v>M40</v>
      </c>
      <c r="F72" s="14">
        <f>IF($B72&lt;&gt;"",VLOOKUP($B72,[0]!CODICIG1,5,FALSE),"")</f>
        <v>1973</v>
      </c>
      <c r="G72" s="14"/>
      <c r="H72" s="15" t="str">
        <f>IF($B72&lt;&gt;"",VLOOKUP($B72,[0]!CODICIG1,7,FALSE),"")</f>
        <v>Bela Ladinia</v>
      </c>
      <c r="I72" s="106">
        <v>0.045219560185185186</v>
      </c>
      <c r="J72" s="100">
        <f t="shared" si="5"/>
        <v>0.006800578703703708</v>
      </c>
    </row>
    <row r="73" spans="1:10" s="5" customFormat="1" ht="12.75">
      <c r="A73" s="68">
        <f t="shared" si="4"/>
        <v>7</v>
      </c>
      <c r="B73" s="17">
        <v>5</v>
      </c>
      <c r="C73" s="20" t="str">
        <f>IF($B73&lt;&gt;"",VLOOKUP($B73,[0]!CODICIG1,2,FALSE),"")</f>
        <v>Wurzer  Hartmann</v>
      </c>
      <c r="D73" s="14" t="str">
        <f>IF($B73&lt;&gt;"",VLOOKUP($B73,[0]!CODICIG1,3,FALSE),"")</f>
        <v>M</v>
      </c>
      <c r="E73" s="14" t="str">
        <f>IF($B73&lt;&gt;"",VLOOKUP($B73,[0]!CODICIG1,4,FALSE),"")</f>
        <v>M40</v>
      </c>
      <c r="F73" s="14">
        <f>IF($B73&lt;&gt;"",VLOOKUP($B73,[0]!CODICIG1,5,FALSE),"")</f>
        <v>1967</v>
      </c>
      <c r="G73" s="14"/>
      <c r="H73" s="15" t="str">
        <f>IF($B73&lt;&gt;"",VLOOKUP($B73,[0]!CODICIG1,7,FALSE),"")</f>
        <v>ASC Welsberg</v>
      </c>
      <c r="I73" s="106">
        <v>0.04526203703703704</v>
      </c>
      <c r="J73" s="100">
        <f t="shared" si="5"/>
        <v>0.0068430555555555606</v>
      </c>
    </row>
    <row r="74" spans="1:10" s="5" customFormat="1" ht="12.75">
      <c r="A74" s="68">
        <f t="shared" si="4"/>
        <v>8</v>
      </c>
      <c r="B74" s="17">
        <v>21</v>
      </c>
      <c r="C74" s="15" t="str">
        <f>IF($B74&lt;&gt;"",VLOOKUP($B74,[0]!CODICIG1,2,FALSE),"")</f>
        <v>Brunner  Karl</v>
      </c>
      <c r="D74" s="14" t="str">
        <f>IF($B74&lt;&gt;"",VLOOKUP($B74,[0]!CODICIG1,3,FALSE),"")</f>
        <v>M</v>
      </c>
      <c r="E74" s="14" t="str">
        <f>IF($B74&lt;&gt;"",VLOOKUP($B74,[0]!CODICIG1,4,FALSE),"")</f>
        <v>M40</v>
      </c>
      <c r="F74" s="14">
        <f>IF($B74&lt;&gt;"",VLOOKUP($B74,[0]!CODICIG1,5,FALSE),"")</f>
        <v>1973</v>
      </c>
      <c r="G74" s="14"/>
      <c r="H74" s="15" t="str">
        <f>IF($B74&lt;&gt;"",VLOOKUP($B74,[0]!CODICIG1,7,FALSE),"")</f>
        <v>ASC Olang</v>
      </c>
      <c r="I74" s="106">
        <v>0.04529236111111112</v>
      </c>
      <c r="J74" s="100">
        <f t="shared" si="5"/>
        <v>0.006873379629629639</v>
      </c>
    </row>
    <row r="75" spans="1:10" s="5" customFormat="1" ht="12.75">
      <c r="A75" s="68">
        <f t="shared" si="4"/>
        <v>9</v>
      </c>
      <c r="B75" s="17">
        <v>160</v>
      </c>
      <c r="C75" s="15" t="str">
        <f>IF($B75&lt;&gt;"",VLOOKUP($B75,[0]!CODICIG1,2,FALSE),"")</f>
        <v>Ferrari Gianluca</v>
      </c>
      <c r="D75" s="14" t="str">
        <f>IF($B75&lt;&gt;"",VLOOKUP($B75,[0]!CODICIG1,3,FALSE),"")</f>
        <v>M</v>
      </c>
      <c r="E75" s="14" t="str">
        <f>IF($B75&lt;&gt;"",VLOOKUP($B75,[0]!CODICIG1,4,FALSE),"")</f>
        <v>M40</v>
      </c>
      <c r="F75" s="14">
        <f>IF($B75&lt;&gt;"",VLOOKUP($B75,[0]!CODICIG1,5,FALSE),"")</f>
        <v>1973</v>
      </c>
      <c r="G75" s="14"/>
      <c r="H75" s="15" t="str">
        <f>IF($B75&lt;&gt;"",VLOOKUP($B75,[0]!CODICIG1,7,FALSE),"")</f>
        <v>Ski Team Fassa</v>
      </c>
      <c r="I75" s="106">
        <v>0.0459287037037037</v>
      </c>
      <c r="J75" s="100">
        <f t="shared" si="5"/>
        <v>0.007509722222222223</v>
      </c>
    </row>
    <row r="76" spans="1:10" s="5" customFormat="1" ht="12.75">
      <c r="A76" s="68">
        <f t="shared" si="4"/>
        <v>10</v>
      </c>
      <c r="B76" s="32">
        <v>14</v>
      </c>
      <c r="C76" s="15" t="str">
        <f>IF($B76&lt;&gt;"",VLOOKUP($B76,[0]!CODICIG1,2,FALSE),"")</f>
        <v>Amhof  Robert</v>
      </c>
      <c r="D76" s="14" t="str">
        <f>IF($B76&lt;&gt;"",VLOOKUP($B76,[0]!CODICIG1,3,FALSE),"")</f>
        <v>M</v>
      </c>
      <c r="E76" s="14" t="str">
        <f>IF($B76&lt;&gt;"",VLOOKUP($B76,[0]!CODICIG1,4,FALSE),"")</f>
        <v>M40</v>
      </c>
      <c r="F76" s="14">
        <f>IF($B76&lt;&gt;"",VLOOKUP($B76,[0]!CODICIG1,5,FALSE),"")</f>
        <v>1968</v>
      </c>
      <c r="G76" s="14"/>
      <c r="H76" s="15" t="str">
        <f>IF($B76&lt;&gt;"",VLOOKUP($B76,[0]!CODICIG1,7,FALSE),"")</f>
        <v>US Brunico</v>
      </c>
      <c r="I76" s="106">
        <v>0.04632453703703704</v>
      </c>
      <c r="J76" s="100">
        <f t="shared" si="5"/>
        <v>0.007905555555555561</v>
      </c>
    </row>
    <row r="77" spans="1:10" s="5" customFormat="1" ht="12.75">
      <c r="A77" s="68">
        <f t="shared" si="4"/>
        <v>11</v>
      </c>
      <c r="B77" s="21">
        <v>44</v>
      </c>
      <c r="C77" s="45" t="str">
        <f>IF($B77&lt;&gt;"",VLOOKUP($B77,[0]!CODICIG1,2,FALSE),"")</f>
        <v>Irsara  Michael</v>
      </c>
      <c r="D77" s="46" t="str">
        <f>IF($B77&lt;&gt;"",VLOOKUP($B77,[0]!CODICIG1,3,FALSE),"")</f>
        <v>M</v>
      </c>
      <c r="E77" s="46" t="str">
        <f>IF($B77&lt;&gt;"",VLOOKUP($B77,[0]!CODICIG1,4,FALSE),"")</f>
        <v>M40</v>
      </c>
      <c r="F77" s="46">
        <f>IF($B77&lt;&gt;"",VLOOKUP($B77,[0]!CODICIG1,5,FALSE),"")</f>
        <v>1975</v>
      </c>
      <c r="G77" s="14"/>
      <c r="H77" s="45" t="str">
        <f>IF($B77&lt;&gt;"",VLOOKUP($B77,[0]!CODICIG1,7,FALSE),"")</f>
        <v>Südt. Göherlosensportgruppe</v>
      </c>
      <c r="I77" s="107">
        <v>0.046447916666666665</v>
      </c>
      <c r="J77" s="100">
        <f t="shared" si="5"/>
        <v>0.008028935185185188</v>
      </c>
    </row>
    <row r="78" spans="1:10" s="5" customFormat="1" ht="12.75">
      <c r="A78" s="69">
        <f>A77+1</f>
        <v>12</v>
      </c>
      <c r="B78" s="21">
        <v>127</v>
      </c>
      <c r="C78" s="45" t="str">
        <f>IF($B78&lt;&gt;"",VLOOKUP($B78,[0]!CODICIG1,2,FALSE),"")</f>
        <v>Deflorian Paolo</v>
      </c>
      <c r="D78" s="46" t="str">
        <f>IF($B78&lt;&gt;"",VLOOKUP($B78,[0]!CODICIG1,3,FALSE),"")</f>
        <v>M</v>
      </c>
      <c r="E78" s="46" t="str">
        <f>IF($B78&lt;&gt;"",VLOOKUP($B78,[0]!CODICIG1,4,FALSE),"")</f>
        <v>M40</v>
      </c>
      <c r="F78" s="46">
        <f>IF($B78&lt;&gt;"",VLOOKUP($B78,[0]!CODICIG1,5,FALSE),"")</f>
        <v>1968</v>
      </c>
      <c r="G78" s="14"/>
      <c r="H78" s="45" t="str">
        <f>IF($B78&lt;&gt;"",VLOOKUP($B78,[0]!CODICIG1,7,FALSE),"")</f>
        <v>US Cornacci</v>
      </c>
      <c r="I78" s="107">
        <v>0.046584837962962956</v>
      </c>
      <c r="J78" s="100">
        <f t="shared" si="5"/>
        <v>0.008165856481481479</v>
      </c>
    </row>
    <row r="79" spans="1:10" s="5" customFormat="1" ht="12.75">
      <c r="A79" s="30">
        <f>A78+1</f>
        <v>13</v>
      </c>
      <c r="B79" s="21">
        <v>121</v>
      </c>
      <c r="C79" s="45" t="str">
        <f>IF($B79&lt;&gt;"",VLOOKUP($B79,[0]!CODICIG1,2,FALSE),"")</f>
        <v>Steger Thomas</v>
      </c>
      <c r="D79" s="46" t="str">
        <f>IF($B79&lt;&gt;"",VLOOKUP($B79,[0]!CODICIG1,3,FALSE),"")</f>
        <v>M</v>
      </c>
      <c r="E79" s="46" t="str">
        <f>IF($B79&lt;&gt;"",VLOOKUP($B79,[0]!CODICIG1,4,FALSE),"")</f>
        <v>M40</v>
      </c>
      <c r="F79" s="46">
        <f>IF($B79&lt;&gt;"",VLOOKUP($B79,[0]!CODICIG1,5,FALSE),"")</f>
        <v>1968</v>
      </c>
      <c r="G79" s="14"/>
      <c r="H79" s="45" t="str">
        <f>IF($B79&lt;&gt;"",VLOOKUP($B79,[0]!CODICIG1,7,FALSE),"")</f>
        <v>Green Valley</v>
      </c>
      <c r="I79" s="108">
        <v>0.046629745370370373</v>
      </c>
      <c r="J79" s="100">
        <f t="shared" si="5"/>
        <v>0.008210763888888896</v>
      </c>
    </row>
    <row r="80" spans="1:10" s="5" customFormat="1" ht="12.75">
      <c r="A80" s="30">
        <f aca="true" t="shared" si="6" ref="A80:A146">A79+1</f>
        <v>14</v>
      </c>
      <c r="B80" s="21">
        <v>67</v>
      </c>
      <c r="C80" s="45" t="str">
        <f>IF($B80&lt;&gt;"",VLOOKUP($B80,[0]!CODICIG1,2,FALSE),"")</f>
        <v>Nocker  Günther</v>
      </c>
      <c r="D80" s="46" t="str">
        <f>IF($B80&lt;&gt;"",VLOOKUP($B80,[0]!CODICIG1,3,FALSE),"")</f>
        <v>M</v>
      </c>
      <c r="E80" s="46" t="str">
        <f>IF($B80&lt;&gt;"",VLOOKUP($B80,[0]!CODICIG1,4,FALSE),"")</f>
        <v>M40</v>
      </c>
      <c r="F80" s="46">
        <f>IF($B80&lt;&gt;"",VLOOKUP($B80,[0]!CODICIG1,5,FALSE),"")</f>
        <v>1972</v>
      </c>
      <c r="G80" s="14"/>
      <c r="H80" s="45" t="str">
        <f>IF($B80&lt;&gt;"",VLOOKUP($B80,[0]!CODICIG1,7,FALSE),"")</f>
        <v>Bon da Nja</v>
      </c>
      <c r="I80" s="108">
        <v>0.04672777777777778</v>
      </c>
      <c r="J80" s="100">
        <f t="shared" si="5"/>
        <v>0.0083087962962963</v>
      </c>
    </row>
    <row r="81" spans="1:10" s="5" customFormat="1" ht="12.75">
      <c r="A81" s="30">
        <f t="shared" si="6"/>
        <v>15</v>
      </c>
      <c r="B81" s="21">
        <v>62</v>
      </c>
      <c r="C81" s="45" t="str">
        <f>IF($B81&lt;&gt;"",VLOOKUP($B81,[0]!CODICIG1,2,FALSE),"")</f>
        <v>Miribung  Richard</v>
      </c>
      <c r="D81" s="46" t="str">
        <f>IF($B81&lt;&gt;"",VLOOKUP($B81,[0]!CODICIG1,3,FALSE),"")</f>
        <v>M</v>
      </c>
      <c r="E81" s="46" t="str">
        <f>IF($B81&lt;&gt;"",VLOOKUP($B81,[0]!CODICIG1,4,FALSE),"")</f>
        <v>M40</v>
      </c>
      <c r="F81" s="46">
        <f>IF($B81&lt;&gt;"",VLOOKUP($B81,[0]!CODICIG1,5,FALSE),"")</f>
        <v>1968</v>
      </c>
      <c r="G81" s="14"/>
      <c r="H81" s="45" t="str">
        <f>IF($B81&lt;&gt;"",VLOOKUP($B81,[0]!CODICIG1,7,FALSE),"")</f>
        <v>Bon da Nia</v>
      </c>
      <c r="I81" s="108">
        <v>0.047292129629629635</v>
      </c>
      <c r="J81" s="100">
        <f t="shared" si="5"/>
        <v>0.008873148148148158</v>
      </c>
    </row>
    <row r="82" spans="1:10" s="5" customFormat="1" ht="12.75">
      <c r="A82" s="30">
        <f t="shared" si="6"/>
        <v>16</v>
      </c>
      <c r="B82" s="21">
        <v>79</v>
      </c>
      <c r="C82" s="45" t="str">
        <f>IF($B82&lt;&gt;"",VLOOKUP($B82,[0]!CODICIG1,2,FALSE),"")</f>
        <v>Salchner  Bernhard</v>
      </c>
      <c r="D82" s="46" t="str">
        <f>IF($B82&lt;&gt;"",VLOOKUP($B82,[0]!CODICIG1,3,FALSE),"")</f>
        <v>M</v>
      </c>
      <c r="E82" s="46" t="str">
        <f>IF($B82&lt;&gt;"",VLOOKUP($B82,[0]!CODICIG1,4,FALSE),"")</f>
        <v>M40</v>
      </c>
      <c r="F82" s="46">
        <f>IF($B82&lt;&gt;"",VLOOKUP($B82,[0]!CODICIG1,5,FALSE),"")</f>
        <v>1975</v>
      </c>
      <c r="G82" s="14"/>
      <c r="H82" s="45" t="str">
        <f>IF($B82&lt;&gt;"",VLOOKUP($B82,[0]!CODICIG1,7,FALSE),"")</f>
        <v>SV Siskrans Österreich</v>
      </c>
      <c r="I82" s="108">
        <v>0.0473300925925926</v>
      </c>
      <c r="J82" s="100">
        <f t="shared" si="5"/>
        <v>0.00891111111111112</v>
      </c>
    </row>
    <row r="83" spans="1:10" s="5" customFormat="1" ht="12.75">
      <c r="A83" s="30">
        <f t="shared" si="6"/>
        <v>17</v>
      </c>
      <c r="B83" s="21">
        <v>36</v>
      </c>
      <c r="C83" s="45" t="str">
        <f>IF($B83&lt;&gt;"",VLOOKUP($B83,[0]!CODICIG1,2,FALSE),"")</f>
        <v>Goller  Flavio</v>
      </c>
      <c r="D83" s="46" t="str">
        <f>IF($B83&lt;&gt;"",VLOOKUP($B83,[0]!CODICIG1,3,FALSE),"")</f>
        <v>M</v>
      </c>
      <c r="E83" s="46" t="str">
        <f>IF($B83&lt;&gt;"",VLOOKUP($B83,[0]!CODICIG1,4,FALSE),"")</f>
        <v>M40</v>
      </c>
      <c r="F83" s="46">
        <f>IF($B83&lt;&gt;"",VLOOKUP($B83,[0]!CODICIG1,5,FALSE),"")</f>
        <v>1975</v>
      </c>
      <c r="G83" s="14"/>
      <c r="H83" s="45" t="str">
        <f>IF($B83&lt;&gt;"",VLOOKUP($B83,[0]!CODICIG1,7,FALSE),"")</f>
        <v>SC Gardena</v>
      </c>
      <c r="I83" s="108">
        <v>0.04738877314814815</v>
      </c>
      <c r="J83" s="100">
        <f t="shared" si="5"/>
        <v>0.008969791666666671</v>
      </c>
    </row>
    <row r="84" spans="1:10" s="5" customFormat="1" ht="12.75">
      <c r="A84" s="30">
        <f t="shared" si="6"/>
        <v>18</v>
      </c>
      <c r="B84" s="21">
        <v>30</v>
      </c>
      <c r="C84" s="45" t="str">
        <f>IF($B84&lt;&gt;"",VLOOKUP($B84,[0]!CODICIG1,2,FALSE),"")</f>
        <v>Gamper  Harald</v>
      </c>
      <c r="D84" s="46" t="str">
        <f>IF($B84&lt;&gt;"",VLOOKUP($B84,[0]!CODICIG1,3,FALSE),"")</f>
        <v>M</v>
      </c>
      <c r="E84" s="46" t="str">
        <f>IF($B84&lt;&gt;"",VLOOKUP($B84,[0]!CODICIG1,4,FALSE),"")</f>
        <v>M40</v>
      </c>
      <c r="F84" s="46">
        <f>IF($B84&lt;&gt;"",VLOOKUP($B84,[0]!CODICIG1,5,FALSE),"")</f>
        <v>1972</v>
      </c>
      <c r="G84" s="14"/>
      <c r="H84" s="45" t="str">
        <f>IF($B84&lt;&gt;"",VLOOKUP($B84,[0]!CODICIG1,7,FALSE),"")</f>
        <v>ASV Jenesien</v>
      </c>
      <c r="I84" s="108">
        <v>0.04755300925925926</v>
      </c>
      <c r="J84" s="100">
        <f t="shared" si="5"/>
        <v>0.009134027777777783</v>
      </c>
    </row>
    <row r="85" spans="1:10" s="5" customFormat="1" ht="12.75">
      <c r="A85" s="30">
        <f t="shared" si="6"/>
        <v>19</v>
      </c>
      <c r="B85" s="21">
        <v>165</v>
      </c>
      <c r="C85" s="45" t="str">
        <f>IF($B85&lt;&gt;"",VLOOKUP($B85,[0]!CODICIG1,2,FALSE),"")</f>
        <v>Berger Martin</v>
      </c>
      <c r="D85" s="46" t="str">
        <f>IF($B85&lt;&gt;"",VLOOKUP($B85,[0]!CODICIG1,3,FALSE),"")</f>
        <v>M</v>
      </c>
      <c r="E85" s="46" t="str">
        <f>IF($B85&lt;&gt;"",VLOOKUP($B85,[0]!CODICIG1,4,FALSE),"")</f>
        <v>M40</v>
      </c>
      <c r="F85" s="46">
        <f>IF($B85&lt;&gt;"",VLOOKUP($B85,[0]!CODICIG1,5,FALSE),"")</f>
        <v>1974</v>
      </c>
      <c r="G85" s="14"/>
      <c r="H85" s="45" t="str">
        <f>IF($B85&lt;&gt;"",VLOOKUP($B85,[0]!CODICIG1,7,FALSE),"")</f>
        <v>Telmakon Team Südt.</v>
      </c>
      <c r="I85" s="108">
        <v>0.04757638888888888</v>
      </c>
      <c r="J85" s="100">
        <f t="shared" si="5"/>
        <v>0.009157407407407406</v>
      </c>
    </row>
    <row r="86" spans="1:10" s="5" customFormat="1" ht="12.75">
      <c r="A86" s="30">
        <f t="shared" si="6"/>
        <v>20</v>
      </c>
      <c r="B86" s="21">
        <v>20</v>
      </c>
      <c r="C86" s="45" t="str">
        <f>IF($B86&lt;&gt;"",VLOOKUP($B86,[0]!CODICIG1,2,FALSE),"")</f>
        <v>Brugger Christoph</v>
      </c>
      <c r="D86" s="46" t="str">
        <f>IF($B86&lt;&gt;"",VLOOKUP($B86,[0]!CODICIG1,3,FALSE),"")</f>
        <v>M</v>
      </c>
      <c r="E86" s="46" t="str">
        <f>IF($B86&lt;&gt;"",VLOOKUP($B86,[0]!CODICIG1,4,FALSE),"")</f>
        <v>M40</v>
      </c>
      <c r="F86" s="46">
        <f>IF($B86&lt;&gt;"",VLOOKUP($B86,[0]!CODICIG1,5,FALSE),"")</f>
        <v>1968</v>
      </c>
      <c r="G86" s="14"/>
      <c r="H86" s="45" t="str">
        <f>IF($B86&lt;&gt;"",VLOOKUP($B86,[0]!CODICIG1,7,FALSE),"")</f>
        <v>Mackinacki Ski</v>
      </c>
      <c r="I86" s="108">
        <v>0.04778530092592592</v>
      </c>
      <c r="J86" s="100">
        <f t="shared" si="5"/>
        <v>0.009366319444444444</v>
      </c>
    </row>
    <row r="87" spans="1:10" s="5" customFormat="1" ht="12.75">
      <c r="A87" s="30">
        <f t="shared" si="6"/>
        <v>21</v>
      </c>
      <c r="B87" s="21">
        <v>76</v>
      </c>
      <c r="C87" s="45" t="str">
        <f>IF($B87&lt;&gt;"",VLOOKUP($B87,[0]!CODICIG1,2,FALSE),"")</f>
        <v>Ploner  Daniel</v>
      </c>
      <c r="D87" s="46" t="str">
        <f>IF($B87&lt;&gt;"",VLOOKUP($B87,[0]!CODICIG1,3,FALSE),"")</f>
        <v>M</v>
      </c>
      <c r="E87" s="46" t="str">
        <f>IF($B87&lt;&gt;"",VLOOKUP($B87,[0]!CODICIG1,4,FALSE),"")</f>
        <v>M40</v>
      </c>
      <c r="F87" s="46">
        <f>IF($B87&lt;&gt;"",VLOOKUP($B87,[0]!CODICIG1,5,FALSE),"")</f>
        <v>1972</v>
      </c>
      <c r="G87" s="14"/>
      <c r="H87" s="45" t="str">
        <f>IF($B87&lt;&gt;"",VLOOKUP($B87,[0]!CODICIG1,7,FALSE),"")</f>
        <v>SC Gherdenia</v>
      </c>
      <c r="I87" s="108">
        <v>0.047886689814814816</v>
      </c>
      <c r="J87" s="100">
        <f t="shared" si="5"/>
        <v>0.009467708333333338</v>
      </c>
    </row>
    <row r="88" spans="1:10" s="5" customFormat="1" ht="12.75">
      <c r="A88" s="30">
        <f t="shared" si="6"/>
        <v>22</v>
      </c>
      <c r="B88" s="21">
        <v>80</v>
      </c>
      <c r="C88" s="45" t="str">
        <f>IF($B88&lt;&gt;"",VLOOKUP($B88,[0]!CODICIG1,2,FALSE),"")</f>
        <v>Schöpfer Gerhard</v>
      </c>
      <c r="D88" s="46" t="str">
        <f>IF($B88&lt;&gt;"",VLOOKUP($B88,[0]!CODICIG1,3,FALSE),"")</f>
        <v>M</v>
      </c>
      <c r="E88" s="46" t="str">
        <f>IF($B88&lt;&gt;"",VLOOKUP($B88,[0]!CODICIG1,4,FALSE),"")</f>
        <v>M40</v>
      </c>
      <c r="F88" s="46">
        <f>IF($B88&lt;&gt;"",VLOOKUP($B88,[0]!CODICIG1,5,FALSE),"")</f>
        <v>1973</v>
      </c>
      <c r="G88" s="14"/>
      <c r="H88" s="45" t="str">
        <f>IF($B88&lt;&gt;"",VLOOKUP($B88,[0]!CODICIG1,7,FALSE),"")</f>
        <v>SV Reischach</v>
      </c>
      <c r="I88" s="108">
        <v>0.05044733796296297</v>
      </c>
      <c r="J88" s="100">
        <f t="shared" si="5"/>
        <v>0.01202835648148149</v>
      </c>
    </row>
    <row r="89" spans="1:10" s="5" customFormat="1" ht="12.75">
      <c r="A89" s="30">
        <f t="shared" si="6"/>
        <v>23</v>
      </c>
      <c r="B89" s="21">
        <v>69</v>
      </c>
      <c r="C89" s="45" t="str">
        <f>IF($B89&lt;&gt;"",VLOOKUP($B89,[0]!CODICIG1,2,FALSE),"")</f>
        <v>Obergasteiger  Roland</v>
      </c>
      <c r="D89" s="46" t="str">
        <f>IF($B89&lt;&gt;"",VLOOKUP($B89,[0]!CODICIG1,3,FALSE),"")</f>
        <v>M</v>
      </c>
      <c r="E89" s="46" t="str">
        <f>IF($B89&lt;&gt;"",VLOOKUP($B89,[0]!CODICIG1,4,FALSE),"")</f>
        <v>M40</v>
      </c>
      <c r="F89" s="46">
        <f>IF($B89&lt;&gt;"",VLOOKUP($B89,[0]!CODICIG1,5,FALSE),"")</f>
        <v>1972</v>
      </c>
      <c r="G89" s="14"/>
      <c r="H89" s="45" t="str">
        <f>IF($B89&lt;&gt;"",VLOOKUP($B89,[0]!CODICIG1,7,FALSE),"")</f>
        <v>BRD Antholz</v>
      </c>
      <c r="I89" s="108">
        <v>0.050585879629629626</v>
      </c>
      <c r="J89" s="100">
        <f t="shared" si="5"/>
        <v>0.012166898148148149</v>
      </c>
    </row>
    <row r="90" spans="1:10" s="5" customFormat="1" ht="12.75">
      <c r="A90" s="30">
        <f t="shared" si="6"/>
        <v>24</v>
      </c>
      <c r="B90" s="21">
        <v>120</v>
      </c>
      <c r="C90" s="45" t="str">
        <f>IF($B90&lt;&gt;"",VLOOKUP($B90,[0]!CODICIG1,2,FALSE),"")</f>
        <v>Scalzini Giuseppe</v>
      </c>
      <c r="D90" s="46" t="str">
        <f>IF($B90&lt;&gt;"",VLOOKUP($B90,[0]!CODICIG1,3,FALSE),"")</f>
        <v>M</v>
      </c>
      <c r="E90" s="46" t="str">
        <f>IF($B90&lt;&gt;"",VLOOKUP($B90,[0]!CODICIG1,4,FALSE),"")</f>
        <v>M40</v>
      </c>
      <c r="F90" s="46">
        <f>IF($B90&lt;&gt;"",VLOOKUP($B90,[0]!CODICIG1,5,FALSE),"")</f>
        <v>1967</v>
      </c>
      <c r="G90" s="14"/>
      <c r="H90" s="45" t="str">
        <f>IF($B90&lt;&gt;"",VLOOKUP($B90,[0]!CODICIG1,7,FALSE),"")</f>
        <v>US Brunico</v>
      </c>
      <c r="I90" s="108">
        <v>0.050883333333333336</v>
      </c>
      <c r="J90" s="100">
        <f t="shared" si="5"/>
        <v>0.012464351851851858</v>
      </c>
    </row>
    <row r="91" spans="1:10" s="5" customFormat="1" ht="12.75">
      <c r="A91" s="30">
        <f t="shared" si="6"/>
        <v>25</v>
      </c>
      <c r="B91" s="21">
        <v>141</v>
      </c>
      <c r="C91" s="45" t="str">
        <f>IF($B91&lt;&gt;"",VLOOKUP($B91,[0]!CODICIG1,2,FALSE),"")</f>
        <v>Hofer Christoph</v>
      </c>
      <c r="D91" s="46" t="str">
        <f>IF($B91&lt;&gt;"",VLOOKUP($B91,[0]!CODICIG1,3,FALSE),"")</f>
        <v>M</v>
      </c>
      <c r="E91" s="46" t="str">
        <f>IF($B91&lt;&gt;"",VLOOKUP($B91,[0]!CODICIG1,4,FALSE),"")</f>
        <v>M40</v>
      </c>
      <c r="F91" s="46">
        <f>IF($B91&lt;&gt;"",VLOOKUP($B91,[0]!CODICIG1,5,FALSE),"")</f>
        <v>1974</v>
      </c>
      <c r="G91" s="14"/>
      <c r="H91" s="45" t="str">
        <f>IF($B91&lt;&gt;"",VLOOKUP($B91,[0]!CODICIG1,7,FALSE),"")</f>
        <v>BRD Brixen</v>
      </c>
      <c r="I91" s="108">
        <v>0.050921064814814815</v>
      </c>
      <c r="J91" s="100">
        <f t="shared" si="5"/>
        <v>0.012502083333333337</v>
      </c>
    </row>
    <row r="92" spans="1:10" s="5" customFormat="1" ht="12.75">
      <c r="A92" s="30">
        <f t="shared" si="6"/>
        <v>26</v>
      </c>
      <c r="B92" s="21">
        <v>24</v>
      </c>
      <c r="C92" s="45" t="str">
        <f>IF($B92&lt;&gt;"",VLOOKUP($B92,[0]!CODICIG1,2,FALSE),"")</f>
        <v>Dapit  Fulvio</v>
      </c>
      <c r="D92" s="46" t="str">
        <f>IF($B92&lt;&gt;"",VLOOKUP($B92,[0]!CODICIG1,3,FALSE),"")</f>
        <v>M</v>
      </c>
      <c r="E92" s="46" t="str">
        <f>IF($B92&lt;&gt;"",VLOOKUP($B92,[0]!CODICIG1,4,FALSE),"")</f>
        <v>M40</v>
      </c>
      <c r="F92" s="46">
        <f>IF($B92&lt;&gt;"",VLOOKUP($B92,[0]!CODICIG1,5,FALSE),"")</f>
        <v>1975</v>
      </c>
      <c r="G92" s="14"/>
      <c r="H92" s="45" t="str">
        <f>IF($B92&lt;&gt;"",VLOOKUP($B92,[0]!CODICIG1,7,FALSE),"")</f>
        <v>US Aldo Moro Paluzza</v>
      </c>
      <c r="I92" s="108">
        <v>0.051333449074074076</v>
      </c>
      <c r="J92" s="100">
        <f t="shared" si="5"/>
        <v>0.012914467592592599</v>
      </c>
    </row>
    <row r="93" spans="1:10" s="5" customFormat="1" ht="12.75">
      <c r="A93" s="30">
        <f t="shared" si="6"/>
        <v>27</v>
      </c>
      <c r="B93" s="21">
        <v>105</v>
      </c>
      <c r="C93" s="45" t="str">
        <f>IF($B93&lt;&gt;"",VLOOKUP($B93,[0]!CODICIG1,2,FALSE),"")</f>
        <v>Zangiacomi  Giorgio</v>
      </c>
      <c r="D93" s="46" t="str">
        <f>IF($B93&lt;&gt;"",VLOOKUP($B93,[0]!CODICIG1,3,FALSE),"")</f>
        <v>M</v>
      </c>
      <c r="E93" s="46" t="str">
        <f>IF($B93&lt;&gt;"",VLOOKUP($B93,[0]!CODICIG1,4,FALSE),"")</f>
        <v>M40</v>
      </c>
      <c r="F93" s="46">
        <f>IF($B93&lt;&gt;"",VLOOKUP($B93,[0]!CODICIG1,5,FALSE),"")</f>
        <v>1968</v>
      </c>
      <c r="G93" s="14"/>
      <c r="H93" s="45" t="str">
        <f>IF($B93&lt;&gt;"",VLOOKUP($B93,[0]!CODICIG1,7,FALSE),"")</f>
        <v>S.C. Cortina</v>
      </c>
      <c r="I93" s="108">
        <v>0.05170231481481482</v>
      </c>
      <c r="J93" s="100">
        <f t="shared" si="5"/>
        <v>0.013283333333333341</v>
      </c>
    </row>
    <row r="94" spans="1:10" s="5" customFormat="1" ht="12.75">
      <c r="A94" s="30">
        <f t="shared" si="6"/>
        <v>28</v>
      </c>
      <c r="B94" s="21">
        <v>61</v>
      </c>
      <c r="C94" s="45" t="str">
        <f>IF($B94&lt;&gt;"",VLOOKUP($B94,[0]!CODICIG1,2,FALSE),"")</f>
        <v>Milesi  Walter </v>
      </c>
      <c r="D94" s="46" t="str">
        <f>IF($B94&lt;&gt;"",VLOOKUP($B94,[0]!CODICIG1,3,FALSE),"")</f>
        <v>M</v>
      </c>
      <c r="E94" s="46" t="str">
        <f>IF($B94&lt;&gt;"",VLOOKUP($B94,[0]!CODICIG1,4,FALSE),"")</f>
        <v>M40</v>
      </c>
      <c r="F94" s="46">
        <f>IF($B94&lt;&gt;"",VLOOKUP($B94,[0]!CODICIG1,5,FALSE),"")</f>
        <v>1967</v>
      </c>
      <c r="G94" s="14"/>
      <c r="H94" s="45" t="str">
        <f>IF($B94&lt;&gt;"",VLOOKUP($B94,[0]!CODICIG1,7,FALSE),"")</f>
        <v>US Brunico</v>
      </c>
      <c r="I94" s="108">
        <v>0.05171863425925926</v>
      </c>
      <c r="J94" s="100">
        <f t="shared" si="5"/>
        <v>0.013299652777777782</v>
      </c>
    </row>
    <row r="95" spans="1:10" s="5" customFormat="1" ht="12.75">
      <c r="A95" s="30">
        <f t="shared" si="6"/>
        <v>29</v>
      </c>
      <c r="B95" s="21">
        <v>112</v>
      </c>
      <c r="C95" s="45" t="str">
        <f>IF($B95&lt;&gt;"",VLOOKUP($B95,[0]!CODICIG1,2,FALSE),"")</f>
        <v>Unterhuber  Gerhard</v>
      </c>
      <c r="D95" s="46" t="str">
        <f>IF($B95&lt;&gt;"",VLOOKUP($B95,[0]!CODICIG1,3,FALSE),"")</f>
        <v>M</v>
      </c>
      <c r="E95" s="46" t="str">
        <f>IF($B95&lt;&gt;"",VLOOKUP($B95,[0]!CODICIG1,4,FALSE),"")</f>
        <v>M40</v>
      </c>
      <c r="F95" s="46">
        <f>IF($B95&lt;&gt;"",VLOOKUP($B95,[0]!CODICIG1,5,FALSE),"")</f>
        <v>1969</v>
      </c>
      <c r="G95" s="14"/>
      <c r="H95" s="45" t="str">
        <f>IF($B95&lt;&gt;"",VLOOKUP($B95,[0]!CODICIG1,7,FALSE),"")</f>
        <v>Green Valley</v>
      </c>
      <c r="I95" s="108">
        <v>0.05204224537037037</v>
      </c>
      <c r="J95" s="100">
        <f t="shared" si="5"/>
        <v>0.01362326388888889</v>
      </c>
    </row>
    <row r="96" spans="1:10" s="5" customFormat="1" ht="12.75">
      <c r="A96" s="30">
        <f t="shared" si="6"/>
        <v>30</v>
      </c>
      <c r="B96" s="21">
        <v>49</v>
      </c>
      <c r="C96" s="47" t="str">
        <f>IF($B96&lt;&gt;"",VLOOKUP($B96,[0]!CODICIG1,2,FALSE),"")</f>
        <v>Kruselburger  Alex</v>
      </c>
      <c r="D96" s="46" t="str">
        <f>IF($B96&lt;&gt;"",VLOOKUP($B96,[0]!CODICIG1,3,FALSE),"")</f>
        <v>M</v>
      </c>
      <c r="E96" s="46" t="str">
        <f>IF($B96&lt;&gt;"",VLOOKUP($B96,[0]!CODICIG1,4,FALSE),"")</f>
        <v>M40</v>
      </c>
      <c r="F96" s="46">
        <f>IF($B96&lt;&gt;"",VLOOKUP($B96,[0]!CODICIG1,5,FALSE),"")</f>
        <v>1969</v>
      </c>
      <c r="G96" s="14"/>
      <c r="H96" s="45" t="str">
        <f>IF($B96&lt;&gt;"",VLOOKUP($B96,[0]!CODICIG1,7,FALSE),"")</f>
        <v>Polsportiva Sterzing</v>
      </c>
      <c r="I96" s="108">
        <v>0.05212766203703704</v>
      </c>
      <c r="J96" s="100">
        <f t="shared" si="5"/>
        <v>0.01370868055555556</v>
      </c>
    </row>
    <row r="97" spans="1:10" s="5" customFormat="1" ht="12.75">
      <c r="A97" s="30">
        <f t="shared" si="6"/>
        <v>31</v>
      </c>
      <c r="B97" s="21">
        <v>51</v>
      </c>
      <c r="C97" s="45" t="str">
        <f>IF($B97&lt;&gt;"",VLOOKUP($B97,[0]!CODICIG1,2,FALSE),"")</f>
        <v>Leitner  Paul</v>
      </c>
      <c r="D97" s="46" t="str">
        <f>IF($B97&lt;&gt;"",VLOOKUP($B97,[0]!CODICIG1,3,FALSE),"")</f>
        <v>M</v>
      </c>
      <c r="E97" s="46" t="str">
        <f>IF($B97&lt;&gt;"",VLOOKUP($B97,[0]!CODICIG1,4,FALSE),"")</f>
        <v>M40</v>
      </c>
      <c r="F97" s="46">
        <f>IF($B97&lt;&gt;"",VLOOKUP($B97,[0]!CODICIG1,5,FALSE),"")</f>
        <v>1970</v>
      </c>
      <c r="G97" s="14"/>
      <c r="H97" s="45" t="str">
        <f>IF($B97&lt;&gt;"",VLOOKUP($B97,[0]!CODICIG1,7,FALSE),"")</f>
        <v>SV Ratschings</v>
      </c>
      <c r="I97" s="108">
        <v>0.05240335648148148</v>
      </c>
      <c r="J97" s="100">
        <f t="shared" si="5"/>
        <v>0.013984375</v>
      </c>
    </row>
    <row r="98" spans="1:10" s="5" customFormat="1" ht="12.75">
      <c r="A98" s="30">
        <f t="shared" si="6"/>
        <v>32</v>
      </c>
      <c r="B98" s="21">
        <v>50</v>
      </c>
      <c r="C98" s="45" t="str">
        <f>IF($B98&lt;&gt;"",VLOOKUP($B98,[0]!CODICIG1,2,FALSE),"")</f>
        <v>Leitner  Norbert</v>
      </c>
      <c r="D98" s="46" t="str">
        <f>IF($B98&lt;&gt;"",VLOOKUP($B98,[0]!CODICIG1,3,FALSE),"")</f>
        <v>M</v>
      </c>
      <c r="E98" s="46" t="str">
        <f>IF($B98&lt;&gt;"",VLOOKUP($B98,[0]!CODICIG1,4,FALSE),"")</f>
        <v>M40</v>
      </c>
      <c r="F98" s="46">
        <f>IF($B98&lt;&gt;"",VLOOKUP($B98,[0]!CODICIG1,5,FALSE),"")</f>
        <v>1969</v>
      </c>
      <c r="G98" s="14"/>
      <c r="H98" s="45" t="str">
        <f>IF($B98&lt;&gt;"",VLOOKUP($B98,[0]!CODICIG1,7,FALSE),"")</f>
        <v>Voppi Bike</v>
      </c>
      <c r="I98" s="108">
        <v>0.05254803240740741</v>
      </c>
      <c r="J98" s="100">
        <f t="shared" si="5"/>
        <v>0.01412905092592593</v>
      </c>
    </row>
    <row r="99" spans="1:10" s="5" customFormat="1" ht="12.75">
      <c r="A99" s="30">
        <f t="shared" si="6"/>
        <v>33</v>
      </c>
      <c r="B99" s="21">
        <v>138</v>
      </c>
      <c r="C99" s="45" t="str">
        <f>IF($B99&lt;&gt;"",VLOOKUP($B99,[0]!CODICIG1,2,FALSE),"")</f>
        <v>Brunner Kurt</v>
      </c>
      <c r="D99" s="46" t="str">
        <f>IF($B99&lt;&gt;"",VLOOKUP($B99,[0]!CODICIG1,3,FALSE),"")</f>
        <v>M</v>
      </c>
      <c r="E99" s="46" t="str">
        <f>IF($B99&lt;&gt;"",VLOOKUP($B99,[0]!CODICIG1,4,FALSE),"")</f>
        <v>M40</v>
      </c>
      <c r="F99" s="46">
        <f>IF($B99&lt;&gt;"",VLOOKUP($B99,[0]!CODICIG1,5,FALSE),"")</f>
        <v>1963</v>
      </c>
      <c r="G99" s="14"/>
      <c r="H99" s="45" t="str">
        <f>IF($B99&lt;&gt;"",VLOOKUP($B99,[0]!CODICIG1,7,FALSE),"")</f>
        <v>Sterzing</v>
      </c>
      <c r="I99" s="108">
        <v>0.05274849537037037</v>
      </c>
      <c r="J99" s="100">
        <f t="shared" si="5"/>
        <v>0.014329513888888895</v>
      </c>
    </row>
    <row r="100" spans="1:10" s="5" customFormat="1" ht="12.75">
      <c r="A100" s="30">
        <f t="shared" si="6"/>
        <v>34</v>
      </c>
      <c r="B100" s="21">
        <v>113</v>
      </c>
      <c r="C100" s="45" t="str">
        <f>IF($B100&lt;&gt;"",VLOOKUP($B100,[0]!CODICIG1,2,FALSE),"")</f>
        <v>Vikoler  Josef</v>
      </c>
      <c r="D100" s="46" t="str">
        <f>IF($B100&lt;&gt;"",VLOOKUP($B100,[0]!CODICIG1,3,FALSE),"")</f>
        <v>M</v>
      </c>
      <c r="E100" s="46" t="str">
        <f>IF($B100&lt;&gt;"",VLOOKUP($B100,[0]!CODICIG1,4,FALSE),"")</f>
        <v>M40</v>
      </c>
      <c r="F100" s="46">
        <f>IF($B100&lt;&gt;"",VLOOKUP($B100,[0]!CODICIG1,5,FALSE),"")</f>
        <v>1968</v>
      </c>
      <c r="G100" s="14"/>
      <c r="H100" s="45" t="str">
        <f>IF($B100&lt;&gt;"",VLOOKUP($B100,[0]!CODICIG1,7,FALSE),"")</f>
        <v>AVS Klausen</v>
      </c>
      <c r="I100" s="108">
        <v>0.052851273148148144</v>
      </c>
      <c r="J100" s="100">
        <f t="shared" si="5"/>
        <v>0.014432291666666666</v>
      </c>
    </row>
    <row r="101" spans="1:10" s="5" customFormat="1" ht="12.75">
      <c r="A101" s="30">
        <f t="shared" si="6"/>
        <v>35</v>
      </c>
      <c r="B101" s="21">
        <v>41</v>
      </c>
      <c r="C101" s="45" t="str">
        <f>IF($B101&lt;&gt;"",VLOOKUP($B101,[0]!CODICIG1,2,FALSE),"")</f>
        <v>Hofer  Hartmann</v>
      </c>
      <c r="D101" s="46" t="str">
        <f>IF($B101&lt;&gt;"",VLOOKUP($B101,[0]!CODICIG1,3,FALSE),"")</f>
        <v>M</v>
      </c>
      <c r="E101" s="46" t="str">
        <f>IF($B101&lt;&gt;"",VLOOKUP($B101,[0]!CODICIG1,4,FALSE),"")</f>
        <v>M40</v>
      </c>
      <c r="F101" s="46">
        <f>IF($B101&lt;&gt;"",VLOOKUP($B101,[0]!CODICIG1,5,FALSE),"")</f>
        <v>1972</v>
      </c>
      <c r="G101" s="14"/>
      <c r="H101" s="45" t="str">
        <f>IF($B101&lt;&gt;"",VLOOKUP($B101,[0]!CODICIG1,7,FALSE),"")</f>
        <v>SC Kastelruth</v>
      </c>
      <c r="I101" s="108">
        <v>0.05298888888888889</v>
      </c>
      <c r="J101" s="100">
        <f t="shared" si="5"/>
        <v>0.014569907407407413</v>
      </c>
    </row>
    <row r="102" spans="1:10" s="5" customFormat="1" ht="12.75">
      <c r="A102" s="30">
        <f t="shared" si="6"/>
        <v>36</v>
      </c>
      <c r="B102" s="21">
        <v>133</v>
      </c>
      <c r="C102" s="45" t="str">
        <f>IF($B102&lt;&gt;"",VLOOKUP($B102,[0]!CODICIG1,2,FALSE),"")</f>
        <v>Mauerberger Peter</v>
      </c>
      <c r="D102" s="46" t="str">
        <f>IF($B102&lt;&gt;"",VLOOKUP($B102,[0]!CODICIG1,3,FALSE),"")</f>
        <v>M</v>
      </c>
      <c r="E102" s="46" t="str">
        <f>IF($B102&lt;&gt;"",VLOOKUP($B102,[0]!CODICIG1,4,FALSE),"")</f>
        <v>M40</v>
      </c>
      <c r="F102" s="46">
        <f>IF($B102&lt;&gt;"",VLOOKUP($B102,[0]!CODICIG1,5,FALSE),"")</f>
        <v>1970</v>
      </c>
      <c r="G102" s="14"/>
      <c r="H102" s="45" t="str">
        <f>IF($B102&lt;&gt;"",VLOOKUP($B102,[0]!CODICIG1,7,FALSE),"")</f>
        <v>FC Gais</v>
      </c>
      <c r="I102" s="108">
        <v>0.053354050925925926</v>
      </c>
      <c r="J102" s="100">
        <f t="shared" si="5"/>
        <v>0.014935069444444449</v>
      </c>
    </row>
    <row r="103" spans="1:10" s="5" customFormat="1" ht="12.75">
      <c r="A103" s="30">
        <f t="shared" si="6"/>
        <v>37</v>
      </c>
      <c r="B103" s="21">
        <v>58</v>
      </c>
      <c r="C103" s="45" t="str">
        <f>IF($B103&lt;&gt;"",VLOOKUP($B103,[0]!CODICIG1,2,FALSE),"")</f>
        <v>Messner  Gerhard</v>
      </c>
      <c r="D103" s="46" t="str">
        <f>IF($B103&lt;&gt;"",VLOOKUP($B103,[0]!CODICIG1,3,FALSE),"")</f>
        <v>M</v>
      </c>
      <c r="E103" s="46" t="str">
        <f>IF($B103&lt;&gt;"",VLOOKUP($B103,[0]!CODICIG1,4,FALSE),"")</f>
        <v>M40</v>
      </c>
      <c r="F103" s="46">
        <f>IF($B103&lt;&gt;"",VLOOKUP($B103,[0]!CODICIG1,5,FALSE),"")</f>
        <v>1966</v>
      </c>
      <c r="G103" s="14"/>
      <c r="H103" s="45" t="str">
        <f>IF($B103&lt;&gt;"",VLOOKUP($B103,[0]!CODICIG1,7,FALSE),"")</f>
        <v>RV Kronplatz</v>
      </c>
      <c r="I103" s="108">
        <v>0.05349826388888889</v>
      </c>
      <c r="J103" s="100">
        <f t="shared" si="5"/>
        <v>0.015079282407407413</v>
      </c>
    </row>
    <row r="104" spans="1:10" s="5" customFormat="1" ht="12.75">
      <c r="A104" s="30">
        <f t="shared" si="6"/>
        <v>38</v>
      </c>
      <c r="B104" s="21">
        <v>38</v>
      </c>
      <c r="C104" s="45" t="str">
        <f>IF($B104&lt;&gt;"",VLOOKUP($B104,[0]!CODICIG1,2,FALSE),"")</f>
        <v>Gschlieser  Hans</v>
      </c>
      <c r="D104" s="46" t="str">
        <f>IF($B104&lt;&gt;"",VLOOKUP($B104,[0]!CODICIG1,3,FALSE),"")</f>
        <v>M</v>
      </c>
      <c r="E104" s="46" t="str">
        <f>IF($B104&lt;&gt;"",VLOOKUP($B104,[0]!CODICIG1,4,FALSE),"")</f>
        <v>M40</v>
      </c>
      <c r="F104" s="46">
        <f>IF($B104&lt;&gt;"",VLOOKUP($B104,[0]!CODICIG1,5,FALSE),"")</f>
        <v>1973</v>
      </c>
      <c r="G104" s="14"/>
      <c r="H104" s="45" t="str">
        <f>IF($B104&lt;&gt;"",VLOOKUP($B104,[0]!CODICIG1,7,FALSE),"")</f>
        <v>SV Ratschings</v>
      </c>
      <c r="I104" s="108">
        <v>0.05359606481481482</v>
      </c>
      <c r="J104" s="100">
        <f t="shared" si="5"/>
        <v>0.015177083333333341</v>
      </c>
    </row>
    <row r="105" spans="1:10" s="5" customFormat="1" ht="12.75">
      <c r="A105" s="30">
        <f t="shared" si="6"/>
        <v>39</v>
      </c>
      <c r="B105" s="21">
        <v>15</v>
      </c>
      <c r="C105" s="45" t="str">
        <f>IF($B105&lt;&gt;"",VLOOKUP($B105,[0]!CODICIG1,2,FALSE),"")</f>
        <v>Andreatta  Vittorio</v>
      </c>
      <c r="D105" s="46" t="str">
        <f>IF($B105&lt;&gt;"",VLOOKUP($B105,[0]!CODICIG1,3,FALSE),"")</f>
        <v>M</v>
      </c>
      <c r="E105" s="46" t="str">
        <f>IF($B105&lt;&gt;"",VLOOKUP($B105,[0]!CODICIG1,4,FALSE),"")</f>
        <v>M40</v>
      </c>
      <c r="F105" s="46">
        <f>IF($B105&lt;&gt;"",VLOOKUP($B105,[0]!CODICIG1,5,FALSE),"")</f>
        <v>1969</v>
      </c>
      <c r="G105" s="14"/>
      <c r="H105" s="45" t="str">
        <f>IF($B105&lt;&gt;"",VLOOKUP($B105,[0]!CODICIG1,7,FALSE),"")</f>
        <v>SC Arcobaleno</v>
      </c>
      <c r="I105" s="108">
        <v>0.0538900462962963</v>
      </c>
      <c r="J105" s="100">
        <f t="shared" si="5"/>
        <v>0.01547106481481482</v>
      </c>
    </row>
    <row r="106" spans="1:10" s="5" customFormat="1" ht="12.75">
      <c r="A106" s="30">
        <f t="shared" si="6"/>
        <v>40</v>
      </c>
      <c r="B106" s="21">
        <v>26</v>
      </c>
      <c r="C106" s="45" t="str">
        <f>IF($B106&lt;&gt;"",VLOOKUP($B106,[0]!CODICIG1,2,FALSE),"")</f>
        <v>Egger  Karl</v>
      </c>
      <c r="D106" s="46" t="str">
        <f>IF($B106&lt;&gt;"",VLOOKUP($B106,[0]!CODICIG1,3,FALSE),"")</f>
        <v>M</v>
      </c>
      <c r="E106" s="46" t="str">
        <f>IF($B106&lt;&gt;"",VLOOKUP($B106,[0]!CODICIG1,4,FALSE),"")</f>
        <v>M40</v>
      </c>
      <c r="F106" s="46">
        <f>IF($B106&lt;&gt;"",VLOOKUP($B106,[0]!CODICIG1,5,FALSE),"")</f>
        <v>1970</v>
      </c>
      <c r="G106" s="14"/>
      <c r="H106" s="45" t="str">
        <f>IF($B106&lt;&gt;"",VLOOKUP($B106,[0]!CODICIG1,7,FALSE),"")</f>
        <v>Team Delkstoff</v>
      </c>
      <c r="I106" s="108">
        <v>0.05402083333333333</v>
      </c>
      <c r="J106" s="100">
        <f t="shared" si="5"/>
        <v>0.015601851851851853</v>
      </c>
    </row>
    <row r="107" spans="1:10" s="5" customFormat="1" ht="12.75">
      <c r="A107" s="30">
        <f t="shared" si="6"/>
        <v>41</v>
      </c>
      <c r="B107" s="21">
        <v>157</v>
      </c>
      <c r="C107" s="45" t="str">
        <f>IF($B107&lt;&gt;"",VLOOKUP($B107,[0]!CODICIG1,2,FALSE),"")</f>
        <v>Kahn Franz</v>
      </c>
      <c r="D107" s="46" t="str">
        <f>IF($B107&lt;&gt;"",VLOOKUP($B107,[0]!CODICIG1,3,FALSE),"")</f>
        <v>M</v>
      </c>
      <c r="E107" s="46" t="str">
        <f>IF($B107&lt;&gt;"",VLOOKUP($B107,[0]!CODICIG1,4,FALSE),"")</f>
        <v>M40</v>
      </c>
      <c r="F107" s="46">
        <f>IF($B107&lt;&gt;"",VLOOKUP($B107,[0]!CODICIG1,5,FALSE),"")</f>
        <v>1967</v>
      </c>
      <c r="G107" s="14"/>
      <c r="H107" s="45" t="str">
        <f>IF($B107&lt;&gt;"",VLOOKUP($B107,[0]!CODICIG1,7,FALSE),"")</f>
        <v>AVS Gsies</v>
      </c>
      <c r="I107" s="108">
        <v>0.054312268518518524</v>
      </c>
      <c r="J107" s="100">
        <f t="shared" si="5"/>
        <v>0.015893287037037046</v>
      </c>
    </row>
    <row r="108" spans="1:10" s="5" customFormat="1" ht="12.75">
      <c r="A108" s="30">
        <f t="shared" si="6"/>
        <v>42</v>
      </c>
      <c r="B108" s="31">
        <v>139</v>
      </c>
      <c r="C108" s="45" t="str">
        <f>IF($B108&lt;&gt;"",VLOOKUP($B108,[0]!CODICIG1,2,FALSE),"")</f>
        <v>Ralser Alois</v>
      </c>
      <c r="D108" s="46" t="str">
        <f>IF($B108&lt;&gt;"",VLOOKUP($B108,[0]!CODICIG1,3,FALSE),"")</f>
        <v>M</v>
      </c>
      <c r="E108" s="46" t="str">
        <f>IF($B108&lt;&gt;"",VLOOKUP($B108,[0]!CODICIG1,4,FALSE),"")</f>
        <v>M40</v>
      </c>
      <c r="F108" s="46">
        <f>IF($B108&lt;&gt;"",VLOOKUP($B108,[0]!CODICIG1,5,FALSE),"")</f>
        <v>1967</v>
      </c>
      <c r="G108" s="14"/>
      <c r="H108" s="45" t="str">
        <f>IF($B108&lt;&gt;"",VLOOKUP($B108,[0]!CODICIG1,7,FALSE),"")</f>
        <v>Sterzing</v>
      </c>
      <c r="I108" s="100">
        <v>0.05453796296296296</v>
      </c>
      <c r="J108" s="100">
        <f t="shared" si="5"/>
        <v>0.016118981481481484</v>
      </c>
    </row>
    <row r="109" spans="1:10" s="5" customFormat="1" ht="12.75">
      <c r="A109" s="30">
        <f t="shared" si="6"/>
        <v>43</v>
      </c>
      <c r="B109" s="31">
        <v>42</v>
      </c>
      <c r="C109" s="45" t="str">
        <f>IF($B109&lt;&gt;"",VLOOKUP($B109,[0]!CODICIG1,2,FALSE),"")</f>
        <v>Huber  Felix</v>
      </c>
      <c r="D109" s="46" t="str">
        <f>IF($B109&lt;&gt;"",VLOOKUP($B109,[0]!CODICIG1,3,FALSE),"")</f>
        <v>M</v>
      </c>
      <c r="E109" s="46" t="str">
        <f>IF($B109&lt;&gt;"",VLOOKUP($B109,[0]!CODICIG1,4,FALSE),"")</f>
        <v>M40</v>
      </c>
      <c r="F109" s="46">
        <f>IF($B109&lt;&gt;"",VLOOKUP($B109,[0]!CODICIG1,5,FALSE),"")</f>
        <v>1966</v>
      </c>
      <c r="G109" s="14"/>
      <c r="H109" s="45" t="str">
        <f>IF($B109&lt;&gt;"",VLOOKUP($B109,[0]!CODICIG1,7,FALSE),"")</f>
        <v>Amateur Sport Pfundres</v>
      </c>
      <c r="I109" s="100">
        <v>0.054747222222222225</v>
      </c>
      <c r="J109" s="100">
        <f t="shared" si="5"/>
        <v>0.016328240740740747</v>
      </c>
    </row>
    <row r="110" spans="1:10" s="5" customFormat="1" ht="12.75">
      <c r="A110" s="30">
        <f t="shared" si="6"/>
        <v>44</v>
      </c>
      <c r="B110" s="21">
        <v>16</v>
      </c>
      <c r="C110" s="45" t="str">
        <f>IF($B110&lt;&gt;"",VLOOKUP($B110,[0]!CODICIG1,2,FALSE),"")</f>
        <v>Battaini   Daniele</v>
      </c>
      <c r="D110" s="46" t="str">
        <f>IF($B110&lt;&gt;"",VLOOKUP($B110,[0]!CODICIG1,3,FALSE),"")</f>
        <v>M</v>
      </c>
      <c r="E110" s="46" t="str">
        <f>IF($B110&lt;&gt;"",VLOOKUP($B110,[0]!CODICIG1,4,FALSE),"")</f>
        <v>M40</v>
      </c>
      <c r="F110" s="46">
        <f>IF($B110&lt;&gt;"",VLOOKUP($B110,[0]!CODICIG1,5,FALSE),"")</f>
        <v>1974</v>
      </c>
      <c r="G110" s="14"/>
      <c r="H110" s="45" t="str">
        <f>IF($B110&lt;&gt;"",VLOOKUP($B110,[0]!CODICIG1,7,FALSE),"")</f>
        <v>US Brunico</v>
      </c>
      <c r="I110" s="100">
        <v>0.055344328703703705</v>
      </c>
      <c r="J110" s="100">
        <f t="shared" si="5"/>
        <v>0.016925347222222227</v>
      </c>
    </row>
    <row r="111" spans="1:10" s="5" customFormat="1" ht="12.75">
      <c r="A111" s="30">
        <f>A110+1</f>
        <v>45</v>
      </c>
      <c r="B111" s="21">
        <v>118</v>
      </c>
      <c r="C111" s="45" t="str">
        <f>IF($B111&lt;&gt;"",VLOOKUP($B111,[0]!CODICIG1,2,FALSE),"")</f>
        <v>Gatterer Kurt</v>
      </c>
      <c r="D111" s="46" t="str">
        <f>IF($B111&lt;&gt;"",VLOOKUP($B111,[0]!CODICIG1,3,FALSE),"")</f>
        <v>M</v>
      </c>
      <c r="E111" s="46" t="str">
        <f>IF($B111&lt;&gt;"",VLOOKUP($B111,[0]!CODICIG1,4,FALSE),"")</f>
        <v>M40</v>
      </c>
      <c r="F111" s="46">
        <f>IF($B111&lt;&gt;"",VLOOKUP($B111,[0]!CODICIG1,5,FALSE),"")</f>
        <v>1972</v>
      </c>
      <c r="G111" s="14"/>
      <c r="H111" s="45" t="str">
        <f>IF($B111&lt;&gt;"",VLOOKUP($B111,[0]!CODICIG1,7,FALSE),"")</f>
        <v>Stabinger</v>
      </c>
      <c r="I111" s="100">
        <v>0.05595150462962963</v>
      </c>
      <c r="J111" s="100">
        <f t="shared" si="5"/>
        <v>0.017532523148148155</v>
      </c>
    </row>
    <row r="112" spans="1:10" s="5" customFormat="1" ht="12.75">
      <c r="A112" s="30">
        <f t="shared" si="6"/>
        <v>46</v>
      </c>
      <c r="B112" s="21">
        <v>111</v>
      </c>
      <c r="C112" s="45" t="str">
        <f>IF($B112&lt;&gt;"",VLOOKUP($B112,[0]!CODICIG1,2,FALSE),"")</f>
        <v>Schenk Andreas</v>
      </c>
      <c r="D112" s="46" t="str">
        <f>IF($B112&lt;&gt;"",VLOOKUP($B112,[0]!CODICIG1,3,FALSE),"")</f>
        <v>M</v>
      </c>
      <c r="E112" s="46" t="str">
        <f>IF($B112&lt;&gt;"",VLOOKUP($B112,[0]!CODICIG1,4,FALSE),"")</f>
        <v>M40</v>
      </c>
      <c r="F112" s="46">
        <f>IF($B112&lt;&gt;"",VLOOKUP($B112,[0]!CODICIG1,5,FALSE),"")</f>
        <v>1971</v>
      </c>
      <c r="G112" s="14"/>
      <c r="H112" s="45" t="str">
        <f>IF($B112&lt;&gt;"",VLOOKUP($B112,[0]!CODICIG1,7,FALSE),"")</f>
        <v>Green Valley</v>
      </c>
      <c r="I112" s="100">
        <v>0.05606053240740741</v>
      </c>
      <c r="J112" s="100">
        <f t="shared" si="5"/>
        <v>0.017641550925925932</v>
      </c>
    </row>
    <row r="113" spans="1:10" s="5" customFormat="1" ht="12.75">
      <c r="A113" s="30">
        <f t="shared" si="6"/>
        <v>47</v>
      </c>
      <c r="B113" s="21">
        <v>153</v>
      </c>
      <c r="C113" s="45" t="str">
        <f>IF($B113&lt;&gt;"",VLOOKUP($B113,[0]!CODICIG1,2,FALSE),"")</f>
        <v>Kiem  Franz</v>
      </c>
      <c r="D113" s="46" t="str">
        <f>IF($B113&lt;&gt;"",VLOOKUP($B113,[0]!CODICIG1,3,FALSE),"")</f>
        <v>M</v>
      </c>
      <c r="E113" s="46" t="str">
        <f>IF($B113&lt;&gt;"",VLOOKUP($B113,[0]!CODICIG1,4,FALSE),"")</f>
        <v>M40</v>
      </c>
      <c r="F113" s="46">
        <f>IF($B113&lt;&gt;"",VLOOKUP($B113,[0]!CODICIG1,5,FALSE),"")</f>
        <v>1969</v>
      </c>
      <c r="G113" s="14"/>
      <c r="H113" s="45" t="str">
        <f>IF($B113&lt;&gt;"",VLOOKUP($B113,[0]!CODICIG1,7,FALSE),"")</f>
        <v>SV Sterzing</v>
      </c>
      <c r="I113" s="100">
        <v>0.056644791666666666</v>
      </c>
      <c r="J113" s="100">
        <f t="shared" si="5"/>
        <v>0.01822581018518519</v>
      </c>
    </row>
    <row r="114" spans="1:10" s="5" customFormat="1" ht="12.75">
      <c r="A114" s="30">
        <f t="shared" si="6"/>
        <v>48</v>
      </c>
      <c r="B114" s="21">
        <v>152</v>
      </c>
      <c r="C114" s="45" t="str">
        <f>IF($B114&lt;&gt;"",VLOOKUP($B114,[0]!CODICIG1,2,FALSE),"")</f>
        <v>Seghezzi  Roberto</v>
      </c>
      <c r="D114" s="46" t="str">
        <f>IF($B114&lt;&gt;"",VLOOKUP($B114,[0]!CODICIG1,3,FALSE),"")</f>
        <v>M</v>
      </c>
      <c r="E114" s="46" t="str">
        <f>IF($B114&lt;&gt;"",VLOOKUP($B114,[0]!CODICIG1,4,FALSE),"")</f>
        <v>M40</v>
      </c>
      <c r="F114" s="46">
        <f>IF($B114&lt;&gt;"",VLOOKUP($B114,[0]!CODICIG1,5,FALSE),"")</f>
        <v>1974</v>
      </c>
      <c r="G114" s="14"/>
      <c r="H114" s="45" t="str">
        <f>IF($B114&lt;&gt;"",VLOOKUP($B114,[0]!CODICIG1,7,FALSE),"")</f>
        <v>US Brunico</v>
      </c>
      <c r="I114" s="100">
        <v>0.057856712962962964</v>
      </c>
      <c r="J114" s="100">
        <f t="shared" si="5"/>
        <v>0.019437731481481486</v>
      </c>
    </row>
    <row r="115" spans="1:10" s="5" customFormat="1" ht="12.75">
      <c r="A115" s="30">
        <f t="shared" si="6"/>
        <v>49</v>
      </c>
      <c r="B115" s="21">
        <v>78</v>
      </c>
      <c r="C115" s="45" t="str">
        <f>IF($B115&lt;&gt;"",VLOOKUP($B115,[0]!CODICIG1,2,FALSE),"")</f>
        <v>Radmüller  Horst</v>
      </c>
      <c r="D115" s="46" t="str">
        <f>IF($B115&lt;&gt;"",VLOOKUP($B115,[0]!CODICIG1,3,FALSE),"")</f>
        <v>M</v>
      </c>
      <c r="E115" s="46" t="str">
        <f>IF($B115&lt;&gt;"",VLOOKUP($B115,[0]!CODICIG1,4,FALSE),"")</f>
        <v>M40</v>
      </c>
      <c r="F115" s="46">
        <f>IF($B115&lt;&gt;"",VLOOKUP($B115,[0]!CODICIG1,5,FALSE),"")</f>
        <v>1967</v>
      </c>
      <c r="G115" s="14"/>
      <c r="H115" s="45" t="str">
        <f>IF($B115&lt;&gt;"",VLOOKUP($B115,[0]!CODICIG1,7,FALSE),"")</f>
        <v>Green Valley</v>
      </c>
      <c r="I115" s="100">
        <v>0.058327662037037036</v>
      </c>
      <c r="J115" s="100">
        <f t="shared" si="5"/>
        <v>0.019908680555555558</v>
      </c>
    </row>
    <row r="116" spans="1:10" s="5" customFormat="1" ht="12.75">
      <c r="A116" s="30">
        <f t="shared" si="6"/>
        <v>50</v>
      </c>
      <c r="B116" s="21">
        <v>25</v>
      </c>
      <c r="C116" s="45" t="str">
        <f>IF($B116&lt;&gt;"",VLOOKUP($B116,[0]!CODICIG1,2,FALSE),"")</f>
        <v>Duregger  Karl</v>
      </c>
      <c r="D116" s="46" t="str">
        <f>IF($B116&lt;&gt;"",VLOOKUP($B116,[0]!CODICIG1,3,FALSE),"")</f>
        <v>M</v>
      </c>
      <c r="E116" s="46" t="str">
        <f>IF($B116&lt;&gt;"",VLOOKUP($B116,[0]!CODICIG1,4,FALSE),"")</f>
        <v>M40</v>
      </c>
      <c r="F116" s="46">
        <f>IF($B116&lt;&gt;"",VLOOKUP($B116,[0]!CODICIG1,5,FALSE),"")</f>
        <v>1968</v>
      </c>
      <c r="G116" s="14"/>
      <c r="H116" s="45" t="str">
        <f>IF($B116&lt;&gt;"",VLOOKUP($B116,[0]!CODICIG1,7,FALSE),"")</f>
        <v>Team Green Valley</v>
      </c>
      <c r="I116" s="100">
        <v>0.058792939814814815</v>
      </c>
      <c r="J116" s="100">
        <f t="shared" si="5"/>
        <v>0.020373958333333338</v>
      </c>
    </row>
    <row r="117" spans="1:10" s="5" customFormat="1" ht="12.75">
      <c r="A117" s="30">
        <f t="shared" si="6"/>
        <v>51</v>
      </c>
      <c r="B117" s="21">
        <v>22</v>
      </c>
      <c r="C117" s="45" t="str">
        <f>IF($B117&lt;&gt;"",VLOOKUP($B117,[0]!CODICIG1,2,FALSE),"")</f>
        <v>Brunner  Robert</v>
      </c>
      <c r="D117" s="46" t="str">
        <f>IF($B117&lt;&gt;"",VLOOKUP($B117,[0]!CODICIG1,3,FALSE),"")</f>
        <v>M</v>
      </c>
      <c r="E117" s="46" t="str">
        <f>IF($B117&lt;&gt;"",VLOOKUP($B117,[0]!CODICIG1,4,FALSE),"")</f>
        <v>M40</v>
      </c>
      <c r="F117" s="46">
        <f>IF($B117&lt;&gt;"",VLOOKUP($B117,[0]!CODICIG1,5,FALSE),"")</f>
        <v>1973</v>
      </c>
      <c r="G117" s="14"/>
      <c r="H117" s="45" t="str">
        <f>IF($B117&lt;&gt;"",VLOOKUP($B117,[0]!CODICIG1,7,FALSE),"")</f>
        <v>Safting Stenzing</v>
      </c>
      <c r="I117" s="100">
        <v>0.058910300925925925</v>
      </c>
      <c r="J117" s="100">
        <f t="shared" si="5"/>
        <v>0.020491319444444447</v>
      </c>
    </row>
    <row r="118" spans="1:10" s="5" customFormat="1" ht="12.75">
      <c r="A118" s="30">
        <f t="shared" si="6"/>
        <v>52</v>
      </c>
      <c r="B118" s="21">
        <v>246</v>
      </c>
      <c r="C118" s="45" t="str">
        <f>IF($B118&lt;&gt;"",VLOOKUP($B118,[0]!CODICIG1,2,FALSE),"")</f>
        <v>Giongo  Christian</v>
      </c>
      <c r="D118" s="46" t="str">
        <f>IF($B118&lt;&gt;"",VLOOKUP($B118,[0]!CODICIG1,3,FALSE),"")</f>
        <v>M</v>
      </c>
      <c r="E118" s="46" t="str">
        <f>IF($B118&lt;&gt;"",VLOOKUP($B118,[0]!CODICIG1,4,FALSE),"")</f>
        <v>M40</v>
      </c>
      <c r="F118" s="46">
        <f>IF($B118&lt;&gt;"",VLOOKUP($B118,[0]!CODICIG1,5,FALSE),"")</f>
        <v>1975</v>
      </c>
      <c r="G118" s="14"/>
      <c r="H118" s="45" t="str">
        <f>IF($B118&lt;&gt;"",VLOOKUP($B118,[0]!CODICIG1,7,FALSE),"")</f>
        <v>SV Gossensass</v>
      </c>
      <c r="I118" s="100">
        <v>0.05970868055555556</v>
      </c>
      <c r="J118" s="100">
        <f t="shared" si="5"/>
        <v>0.021289699074074082</v>
      </c>
    </row>
    <row r="119" spans="1:10" s="5" customFormat="1" ht="12.75">
      <c r="A119" s="30">
        <f t="shared" si="6"/>
        <v>53</v>
      </c>
      <c r="B119" s="21">
        <v>155</v>
      </c>
      <c r="C119" s="45" t="str">
        <f>IF($B119&lt;&gt;"",VLOOKUP($B119,[0]!CODICIG1,2,FALSE),"")</f>
        <v>Steinmair Helmuth</v>
      </c>
      <c r="D119" s="46" t="str">
        <f>IF($B119&lt;&gt;"",VLOOKUP($B119,[0]!CODICIG1,3,FALSE),"")</f>
        <v>M</v>
      </c>
      <c r="E119" s="46" t="str">
        <f>IF($B119&lt;&gt;"",VLOOKUP($B119,[0]!CODICIG1,4,FALSE),"")</f>
        <v>M40</v>
      </c>
      <c r="F119" s="46">
        <f>IF($B119&lt;&gt;"",VLOOKUP($B119,[0]!CODICIG1,5,FALSE),"")</f>
        <v>1972</v>
      </c>
      <c r="G119" s="14"/>
      <c r="H119" s="45" t="str">
        <f>IF($B119&lt;&gt;"",VLOOKUP($B119,[0]!CODICIG1,7,FALSE),"")</f>
        <v>AVS Gsies</v>
      </c>
      <c r="I119" s="100">
        <v>0.06055127314814815</v>
      </c>
      <c r="J119" s="100">
        <f t="shared" si="5"/>
        <v>0.02213229166666667</v>
      </c>
    </row>
    <row r="120" spans="1:10" s="5" customFormat="1" ht="12.75">
      <c r="A120" s="30">
        <f t="shared" si="6"/>
        <v>54</v>
      </c>
      <c r="B120" s="21">
        <v>158</v>
      </c>
      <c r="C120" s="45" t="str">
        <f>IF($B120&lt;&gt;"",VLOOKUP($B120,[0]!CODICIG1,2,FALSE),"")</f>
        <v>Prossliner Heinz</v>
      </c>
      <c r="D120" s="46" t="str">
        <f>IF($B120&lt;&gt;"",VLOOKUP($B120,[0]!CODICIG1,3,FALSE),"")</f>
        <v>M</v>
      </c>
      <c r="E120" s="46" t="str">
        <f>IF($B120&lt;&gt;"",VLOOKUP($B120,[0]!CODICIG1,4,FALSE),"")</f>
        <v>M40</v>
      </c>
      <c r="F120" s="46">
        <f>IF($B120&lt;&gt;"",VLOOKUP($B120,[0]!CODICIG1,5,FALSE),"")</f>
        <v>1971</v>
      </c>
      <c r="G120" s="14"/>
      <c r="H120" s="45" t="str">
        <f>IF($B120&lt;&gt;"",VLOOKUP($B120,[0]!CODICIG1,7,FALSE),"")</f>
        <v>SC Seiseralm</v>
      </c>
      <c r="I120" s="100">
        <v>0.06172731481481481</v>
      </c>
      <c r="J120" s="100">
        <f t="shared" si="5"/>
        <v>0.023308333333333334</v>
      </c>
    </row>
    <row r="121" spans="1:10" s="5" customFormat="1" ht="12.75">
      <c r="A121" s="30">
        <f t="shared" si="6"/>
        <v>55</v>
      </c>
      <c r="B121" s="21">
        <v>32</v>
      </c>
      <c r="C121" s="45" t="str">
        <f>IF($B121&lt;&gt;"",VLOOKUP($B121,[0]!CODICIG1,2,FALSE),"")</f>
        <v>Gasser  Reinhold</v>
      </c>
      <c r="D121" s="46" t="str">
        <f>IF($B121&lt;&gt;"",VLOOKUP($B121,[0]!CODICIG1,3,FALSE),"")</f>
        <v>M</v>
      </c>
      <c r="E121" s="46" t="str">
        <f>IF($B121&lt;&gt;"",VLOOKUP($B121,[0]!CODICIG1,4,FALSE),"")</f>
        <v>M40</v>
      </c>
      <c r="F121" s="46">
        <f>IF($B121&lt;&gt;"",VLOOKUP($B121,[0]!CODICIG1,5,FALSE),"")</f>
        <v>1967</v>
      </c>
      <c r="G121" s="14"/>
      <c r="H121" s="45" t="str">
        <f>IF($B121&lt;&gt;"",VLOOKUP($B121,[0]!CODICIG1,7,FALSE),"")</f>
        <v>AVS St. Lorenzen</v>
      </c>
      <c r="I121" s="100">
        <v>0.06319756944444445</v>
      </c>
      <c r="J121" s="100">
        <f t="shared" si="5"/>
        <v>0.02477858796296297</v>
      </c>
    </row>
    <row r="122" spans="1:10" s="5" customFormat="1" ht="12.75">
      <c r="A122" s="30">
        <f t="shared" si="6"/>
        <v>56</v>
      </c>
      <c r="B122" s="21">
        <v>43</v>
      </c>
      <c r="C122" s="45" t="str">
        <f>IF($B122&lt;&gt;"",VLOOKUP($B122,[0]!CODICIG1,2,FALSE),"")</f>
        <v>Huber  Reinhold</v>
      </c>
      <c r="D122" s="46" t="str">
        <f>IF($B122&lt;&gt;"",VLOOKUP($B122,[0]!CODICIG1,3,FALSE),"")</f>
        <v>M</v>
      </c>
      <c r="E122" s="46" t="str">
        <f>IF($B122&lt;&gt;"",VLOOKUP($B122,[0]!CODICIG1,4,FALSE),"")</f>
        <v>M40</v>
      </c>
      <c r="F122" s="46">
        <f>IF($B122&lt;&gt;"",VLOOKUP($B122,[0]!CODICIG1,5,FALSE),"")</f>
        <v>1969</v>
      </c>
      <c r="G122" s="14"/>
      <c r="H122" s="45" t="str">
        <f>IF($B122&lt;&gt;"",VLOOKUP($B122,[0]!CODICIG1,7,FALSE),"")</f>
        <v>Green Valley</v>
      </c>
      <c r="I122" s="100">
        <v>0.06795752314814815</v>
      </c>
      <c r="J122" s="100">
        <f t="shared" si="5"/>
        <v>0.029538541666666675</v>
      </c>
    </row>
    <row r="123" spans="1:10" s="5" customFormat="1" ht="12.75">
      <c r="A123" s="30">
        <f t="shared" si="6"/>
        <v>57</v>
      </c>
      <c r="B123" s="21">
        <v>172</v>
      </c>
      <c r="C123" s="45" t="str">
        <f>IF($B123&lt;&gt;"",VLOOKUP($B123,[0]!CODICIG1,2,FALSE),"")</f>
        <v>Hofer Franz </v>
      </c>
      <c r="D123" s="46" t="str">
        <f>IF($B123&lt;&gt;"",VLOOKUP($B123,[0]!CODICIG1,3,FALSE),"")</f>
        <v>M</v>
      </c>
      <c r="E123" s="46" t="str">
        <f>IF($B123&lt;&gt;"",VLOOKUP($B123,[0]!CODICIG1,4,FALSE),"")</f>
        <v>M40</v>
      </c>
      <c r="F123" s="46">
        <f>IF($B123&lt;&gt;"",VLOOKUP($B123,[0]!CODICIG1,5,FALSE),"")</f>
        <v>1943</v>
      </c>
      <c r="G123" s="14"/>
      <c r="H123" s="87">
        <f>IF($B123&lt;&gt;"",VLOOKUP($B123,[0]!CODICIG1,7,FALSE),"")</f>
        <v>0</v>
      </c>
      <c r="I123" s="100">
        <v>0.07217164351851851</v>
      </c>
      <c r="J123" s="100">
        <f t="shared" si="5"/>
        <v>0.033752662037037036</v>
      </c>
    </row>
    <row r="124" spans="1:10" s="5" customFormat="1" ht="12.75">
      <c r="A124" s="30">
        <f t="shared" si="6"/>
        <v>58</v>
      </c>
      <c r="B124" s="21">
        <v>108</v>
      </c>
      <c r="C124" s="45" t="str">
        <f>IF($B124&lt;&gt;"",VLOOKUP($B124,[0]!CODICIG1,2,FALSE),"")</f>
        <v>Gostner Manfred</v>
      </c>
      <c r="D124" s="46" t="str">
        <f>IF($B124&lt;&gt;"",VLOOKUP($B124,[0]!CODICIG1,3,FALSE),"")</f>
        <v>M</v>
      </c>
      <c r="E124" s="46" t="str">
        <f>IF($B124&lt;&gt;"",VLOOKUP($B124,[0]!CODICIG1,4,FALSE),"")</f>
        <v>M40</v>
      </c>
      <c r="F124" s="46">
        <f>IF($B124&lt;&gt;"",VLOOKUP($B124,[0]!CODICIG1,5,FALSE),"")</f>
        <v>1975</v>
      </c>
      <c r="G124" s="14"/>
      <c r="H124" s="45" t="str">
        <f>IF($B124&lt;&gt;"",VLOOKUP($B124,[0]!CODICIG1,7,FALSE),"")</f>
        <v>AVS Terenten</v>
      </c>
      <c r="I124" s="100">
        <v>0.0825675925925926</v>
      </c>
      <c r="J124" s="100">
        <f t="shared" si="5"/>
        <v>0.04414861111111112</v>
      </c>
    </row>
    <row r="125" spans="1:10" s="5" customFormat="1" ht="12.75">
      <c r="A125" s="30">
        <f t="shared" si="6"/>
        <v>59</v>
      </c>
      <c r="B125" s="21">
        <v>131</v>
      </c>
      <c r="C125" s="45" t="str">
        <f>IF($B125&lt;&gt;"",VLOOKUP($B125,[0]!CODICIG1,2,FALSE),"")</f>
        <v>Widmann Karl</v>
      </c>
      <c r="D125" s="46" t="str">
        <f>IF($B125&lt;&gt;"",VLOOKUP($B125,[0]!CODICIG1,3,FALSE),"")</f>
        <v>M</v>
      </c>
      <c r="E125" s="46" t="str">
        <f>IF($B125&lt;&gt;"",VLOOKUP($B125,[0]!CODICIG1,4,FALSE),"")</f>
        <v>M40</v>
      </c>
      <c r="F125" s="46">
        <f>IF($B125&lt;&gt;"",VLOOKUP($B125,[0]!CODICIG1,5,FALSE),"")</f>
        <v>1972</v>
      </c>
      <c r="G125" s="14"/>
      <c r="H125" s="45" t="str">
        <f>IF($B125&lt;&gt;"",VLOOKUP($B125,[0]!CODICIG1,7,FALSE),"")</f>
        <v>AVS Terenten</v>
      </c>
      <c r="I125" s="100">
        <v>0.08257789351851852</v>
      </c>
      <c r="J125" s="100">
        <f t="shared" si="5"/>
        <v>0.04415891203703704</v>
      </c>
    </row>
    <row r="126" spans="1:10" s="5" customFormat="1" ht="12.75">
      <c r="A126" s="30"/>
      <c r="B126" s="21"/>
      <c r="C126" s="45"/>
      <c r="D126" s="46"/>
      <c r="E126" s="46"/>
      <c r="F126" s="46"/>
      <c r="G126" s="14"/>
      <c r="H126" s="45"/>
      <c r="I126" s="100"/>
      <c r="J126" s="103"/>
    </row>
    <row r="127" spans="1:10" s="5" customFormat="1" ht="12.75">
      <c r="A127" s="30"/>
      <c r="B127" s="21"/>
      <c r="C127" s="19" t="s">
        <v>301</v>
      </c>
      <c r="D127" s="46"/>
      <c r="E127" s="46"/>
      <c r="F127" s="46"/>
      <c r="G127" s="14"/>
      <c r="H127" s="45"/>
      <c r="I127" s="100"/>
      <c r="J127" s="103"/>
    </row>
    <row r="128" spans="1:10" s="5" customFormat="1" ht="12.75">
      <c r="A128" s="30"/>
      <c r="B128" s="21"/>
      <c r="C128" s="45"/>
      <c r="D128" s="46"/>
      <c r="E128" s="46"/>
      <c r="F128" s="46"/>
      <c r="G128" s="14"/>
      <c r="H128" s="45"/>
      <c r="I128" s="100"/>
      <c r="J128" s="103"/>
    </row>
    <row r="129" spans="1:10" s="5" customFormat="1" ht="12.75">
      <c r="A129" s="30">
        <v>1</v>
      </c>
      <c r="B129" s="21">
        <v>1</v>
      </c>
      <c r="C129" s="45" t="str">
        <f>IF($B129&lt;&gt;"",VLOOKUP($B129,[0]!CODICIG1,2,FALSE),"")</f>
        <v>Wurzer  Manfred</v>
      </c>
      <c r="D129" s="46" t="str">
        <f>IF($B129&lt;&gt;"",VLOOKUP($B129,[0]!CODICIG1,3,FALSE),"")</f>
        <v>M</v>
      </c>
      <c r="E129" s="46" t="str">
        <f>IF($B129&lt;&gt;"",VLOOKUP($B129,[0]!CODICIG1,4,FALSE),"")</f>
        <v>M50</v>
      </c>
      <c r="F129" s="46">
        <f>IF($B129&lt;&gt;"",VLOOKUP($B129,[0]!CODICIG1,5,FALSE),"")</f>
        <v>1963</v>
      </c>
      <c r="G129" s="14"/>
      <c r="H129" s="45" t="str">
        <f>IF($B129&lt;&gt;"",VLOOKUP($B129,[0]!CODICIG1,7,FALSE),"")</f>
        <v>ASV Niederdorf </v>
      </c>
      <c r="I129" s="108">
        <v>0.04068252314814815</v>
      </c>
      <c r="J129" s="103"/>
    </row>
    <row r="130" spans="1:10" s="5" customFormat="1" ht="12.75">
      <c r="A130" s="30">
        <f t="shared" si="6"/>
        <v>2</v>
      </c>
      <c r="B130" s="21">
        <v>3</v>
      </c>
      <c r="C130" s="45" t="str">
        <f>IF($B130&lt;&gt;"",VLOOKUP($B130,[0]!CODICIG1,2,FALSE),"")</f>
        <v>Innerkofler  Eugen</v>
      </c>
      <c r="D130" s="46" t="str">
        <f>IF($B130&lt;&gt;"",VLOOKUP($B130,[0]!CODICIG1,3,FALSE),"")</f>
        <v>M</v>
      </c>
      <c r="E130" s="46" t="str">
        <f>IF($B130&lt;&gt;"",VLOOKUP($B130,[0]!CODICIG1,4,FALSE),"")</f>
        <v>M50</v>
      </c>
      <c r="F130" s="46">
        <f>IF($B130&lt;&gt;"",VLOOKUP($B130,[0]!CODICIG1,5,FALSE),"")</f>
        <v>1964</v>
      </c>
      <c r="G130" s="14"/>
      <c r="H130" s="45" t="str">
        <f>IF($B130&lt;&gt;"",VLOOKUP($B130,[0]!CODICIG1,7,FALSE),"")</f>
        <v>SV Niederdorf</v>
      </c>
      <c r="I130" s="108">
        <v>0.04333298611111111</v>
      </c>
      <c r="J130" s="100">
        <f>I130-$I$129</f>
        <v>0.0026504629629629586</v>
      </c>
    </row>
    <row r="131" spans="1:10" s="5" customFormat="1" ht="12.75">
      <c r="A131" s="30">
        <f t="shared" si="6"/>
        <v>3</v>
      </c>
      <c r="B131" s="21">
        <v>23</v>
      </c>
      <c r="C131" s="45" t="str">
        <f>IF($B131&lt;&gt;"",VLOOKUP($B131,[0]!CODICIG1,2,FALSE),"")</f>
        <v>Cattaneo  Martino</v>
      </c>
      <c r="D131" s="46" t="str">
        <f>IF($B131&lt;&gt;"",VLOOKUP($B131,[0]!CODICIG1,3,FALSE),"")</f>
        <v>M</v>
      </c>
      <c r="E131" s="46" t="str">
        <f>IF($B131&lt;&gt;"",VLOOKUP($B131,[0]!CODICIG1,4,FALSE),"")</f>
        <v>M50</v>
      </c>
      <c r="F131" s="46">
        <f>IF($B131&lt;&gt;"",VLOOKUP($B131,[0]!CODICIG1,5,FALSE),"")</f>
        <v>1960</v>
      </c>
      <c r="G131" s="14"/>
      <c r="H131" s="45" t="str">
        <f>IF($B131&lt;&gt;"",VLOOKUP($B131,[0]!CODICIG1,7,FALSE),"")</f>
        <v>GSA Ranica</v>
      </c>
      <c r="I131" s="108">
        <v>0.04361018518518519</v>
      </c>
      <c r="J131" s="100">
        <f aca="true" t="shared" si="7" ref="J131:J166">I131-$I$129</f>
        <v>0.0029276620370370376</v>
      </c>
    </row>
    <row r="132" spans="1:10" s="5" customFormat="1" ht="12.75">
      <c r="A132" s="30">
        <f t="shared" si="6"/>
        <v>4</v>
      </c>
      <c r="B132" s="21">
        <v>46</v>
      </c>
      <c r="C132" s="45" t="str">
        <f>IF($B132&lt;&gt;"",VLOOKUP($B132,[0]!CODICIG1,2,FALSE),"")</f>
        <v>Karlegger  Ubald</v>
      </c>
      <c r="D132" s="46" t="str">
        <f>IF($B132&lt;&gt;"",VLOOKUP($B132,[0]!CODICIG1,3,FALSE),"")</f>
        <v>M</v>
      </c>
      <c r="E132" s="46" t="str">
        <f>IF($B132&lt;&gt;"",VLOOKUP($B132,[0]!CODICIG1,4,FALSE),"")</f>
        <v>M50</v>
      </c>
      <c r="F132" s="46">
        <f>IF($B132&lt;&gt;"",VLOOKUP($B132,[0]!CODICIG1,5,FALSE),"")</f>
        <v>1959</v>
      </c>
      <c r="G132" s="14"/>
      <c r="H132" s="45" t="str">
        <f>IF($B132&lt;&gt;"",VLOOKUP($B132,[0]!CODICIG1,7,FALSE),"")</f>
        <v>BRD St. Martin Passeier</v>
      </c>
      <c r="I132" s="108">
        <v>0.04431909722222222</v>
      </c>
      <c r="J132" s="100">
        <f t="shared" si="7"/>
        <v>0.00363657407407407</v>
      </c>
    </row>
    <row r="133" spans="1:10" s="5" customFormat="1" ht="12.75">
      <c r="A133" s="30">
        <f t="shared" si="6"/>
        <v>5</v>
      </c>
      <c r="B133" s="21">
        <v>6</v>
      </c>
      <c r="C133" s="45" t="str">
        <f>IF($B133&lt;&gt;"",VLOOKUP($B133,[0]!CODICIG1,2,FALSE),"")</f>
        <v>Stifter  Hartmann</v>
      </c>
      <c r="D133" s="46" t="str">
        <f>IF($B133&lt;&gt;"",VLOOKUP($B133,[0]!CODICIG1,3,FALSE),"")</f>
        <v>M</v>
      </c>
      <c r="E133" s="46" t="str">
        <f>IF($B133&lt;&gt;"",VLOOKUP($B133,[0]!CODICIG1,4,FALSE),"")</f>
        <v>M50</v>
      </c>
      <c r="F133" s="46">
        <f>IF($B133&lt;&gt;"",VLOOKUP($B133,[0]!CODICIG1,5,FALSE),"")</f>
        <v>1957</v>
      </c>
      <c r="G133" s="14"/>
      <c r="H133" s="45" t="str">
        <f>IF($B133&lt;&gt;"",VLOOKUP($B133,[0]!CODICIG1,7,FALSE),"")</f>
        <v>Bela Ladinia</v>
      </c>
      <c r="I133" s="108">
        <v>0.044385879629629636</v>
      </c>
      <c r="J133" s="100">
        <f t="shared" si="7"/>
        <v>0.0037033564814814846</v>
      </c>
    </row>
    <row r="134" spans="1:10" s="5" customFormat="1" ht="12.75">
      <c r="A134" s="30">
        <f t="shared" si="6"/>
        <v>6</v>
      </c>
      <c r="B134" s="21">
        <v>124</v>
      </c>
      <c r="C134" s="45" t="str">
        <f>IF($B134&lt;&gt;"",VLOOKUP($B134,[0]!CODICIG1,2,FALSE),"")</f>
        <v>Bergmeister Franz</v>
      </c>
      <c r="D134" s="46" t="str">
        <f>IF($B134&lt;&gt;"",VLOOKUP($B134,[0]!CODICIG1,3,FALSE),"")</f>
        <v>M</v>
      </c>
      <c r="E134" s="46" t="str">
        <f>IF($B134&lt;&gt;"",VLOOKUP($B134,[0]!CODICIG1,4,FALSE),"")</f>
        <v>M50</v>
      </c>
      <c r="F134" s="46">
        <f>IF($B134&lt;&gt;"",VLOOKUP($B134,[0]!CODICIG1,5,FALSE),"")</f>
        <v>1963</v>
      </c>
      <c r="G134" s="14"/>
      <c r="H134" s="45" t="str">
        <f>IF($B134&lt;&gt;"",VLOOKUP($B134,[0]!CODICIG1,7,FALSE),"")</f>
        <v>Bela Ladinia</v>
      </c>
      <c r="I134" s="108">
        <v>0.04482951388888889</v>
      </c>
      <c r="J134" s="100">
        <f t="shared" si="7"/>
        <v>0.004146990740740736</v>
      </c>
    </row>
    <row r="135" spans="1:10" s="5" customFormat="1" ht="12.75">
      <c r="A135" s="30">
        <f>A134+1</f>
        <v>7</v>
      </c>
      <c r="B135" s="21">
        <v>159</v>
      </c>
      <c r="C135" s="45" t="str">
        <f>IF($B135&lt;&gt;"",VLOOKUP($B135,[0]!CODICIG1,2,FALSE),"")</f>
        <v>Riev Viktor</v>
      </c>
      <c r="D135" s="46" t="str">
        <f>IF($B135&lt;&gt;"",VLOOKUP($B135,[0]!CODICIG1,3,FALSE),"")</f>
        <v>M</v>
      </c>
      <c r="E135" s="46" t="str">
        <f>IF($B135&lt;&gt;"",VLOOKUP($B135,[0]!CODICIG1,4,FALSE),"")</f>
        <v>M50</v>
      </c>
      <c r="F135" s="46">
        <f>IF($B135&lt;&gt;"",VLOOKUP($B135,[0]!CODICIG1,5,FALSE),"")</f>
        <v>1960</v>
      </c>
      <c r="G135" s="14"/>
      <c r="H135" s="45" t="str">
        <f>IF($B135&lt;&gt;"",VLOOKUP($B135,[0]!CODICIG1,7,FALSE),"")</f>
        <v>SC Seiseralm</v>
      </c>
      <c r="I135" s="108">
        <v>0.045587731481481486</v>
      </c>
      <c r="J135" s="100">
        <f t="shared" si="7"/>
        <v>0.004905208333333334</v>
      </c>
    </row>
    <row r="136" spans="1:10" s="5" customFormat="1" ht="12.75">
      <c r="A136" s="30">
        <f t="shared" si="6"/>
        <v>8</v>
      </c>
      <c r="B136" s="21">
        <v>90</v>
      </c>
      <c r="C136" s="45" t="str">
        <f>IF($B136&lt;&gt;"",VLOOKUP($B136,[0]!CODICIG1,2,FALSE),"")</f>
        <v>Stuffer  Herbert</v>
      </c>
      <c r="D136" s="46" t="str">
        <f>IF($B136&lt;&gt;"",VLOOKUP($B136,[0]!CODICIG1,3,FALSE),"")</f>
        <v>M</v>
      </c>
      <c r="E136" s="46" t="str">
        <f>IF($B136&lt;&gt;"",VLOOKUP($B136,[0]!CODICIG1,4,FALSE),"")</f>
        <v>M50</v>
      </c>
      <c r="F136" s="46">
        <f>IF($B136&lt;&gt;"",VLOOKUP($B136,[0]!CODICIG1,5,FALSE),"")</f>
        <v>1968</v>
      </c>
      <c r="G136" s="14"/>
      <c r="H136" s="45" t="str">
        <f>IF($B136&lt;&gt;"",VLOOKUP($B136,[0]!CODICIG1,7,FALSE),"")</f>
        <v>Bon da Nja</v>
      </c>
      <c r="I136" s="108">
        <v>0.046055208333333326</v>
      </c>
      <c r="J136" s="100">
        <f t="shared" si="7"/>
        <v>0.005372685185185175</v>
      </c>
    </row>
    <row r="137" spans="1:10" s="5" customFormat="1" ht="12.75">
      <c r="A137" s="30">
        <f t="shared" si="6"/>
        <v>9</v>
      </c>
      <c r="B137" s="31">
        <v>73</v>
      </c>
      <c r="C137" s="45" t="str">
        <f>IF($B137&lt;&gt;"",VLOOKUP($B137,[0]!CODICIG1,2,FALSE),"")</f>
        <v>Obrelli  Maurizio</v>
      </c>
      <c r="D137" s="46" t="str">
        <f>IF($B137&lt;&gt;"",VLOOKUP($B137,[0]!CODICIG1,3,FALSE),"")</f>
        <v>M</v>
      </c>
      <c r="E137" s="46" t="str">
        <f>IF($B137&lt;&gt;"",VLOOKUP($B137,[0]!CODICIG1,4,FALSE),"")</f>
        <v>M50</v>
      </c>
      <c r="F137" s="46">
        <f>IF($B137&lt;&gt;"",VLOOKUP($B137,[0]!CODICIG1,5,FALSE),"")</f>
        <v>1957</v>
      </c>
      <c r="G137" s="14"/>
      <c r="H137" s="45" t="str">
        <f>IF($B137&lt;&gt;"",VLOOKUP($B137,[0]!CODICIG1,7,FALSE),"")</f>
        <v>Brenta Team</v>
      </c>
      <c r="I137" s="108">
        <v>0.048924421296296296</v>
      </c>
      <c r="J137" s="100">
        <f t="shared" si="7"/>
        <v>0.008241898148148144</v>
      </c>
    </row>
    <row r="138" spans="1:10" s="5" customFormat="1" ht="12.75">
      <c r="A138" s="30">
        <f t="shared" si="6"/>
        <v>10</v>
      </c>
      <c r="B138" s="21">
        <v>132</v>
      </c>
      <c r="C138" s="45" t="str">
        <f>IF($B138&lt;&gt;"",VLOOKUP($B138,[0]!CODICIG1,2,FALSE),"")</f>
        <v>Neumair Helmuth</v>
      </c>
      <c r="D138" s="46" t="str">
        <f>IF($B138&lt;&gt;"",VLOOKUP($B138,[0]!CODICIG1,3,FALSE),"")</f>
        <v>M</v>
      </c>
      <c r="E138" s="46" t="str">
        <f>IF($B138&lt;&gt;"",VLOOKUP($B138,[0]!CODICIG1,4,FALSE),"")</f>
        <v>M50</v>
      </c>
      <c r="F138" s="46">
        <f>IF($B138&lt;&gt;"",VLOOKUP($B138,[0]!CODICIG1,5,FALSE),"")</f>
        <v>1960</v>
      </c>
      <c r="G138" s="14"/>
      <c r="H138" s="45" t="str">
        <f>IF($B138&lt;&gt;"",VLOOKUP($B138,[0]!CODICIG1,7,FALSE),"")</f>
        <v>SV Stegen</v>
      </c>
      <c r="I138" s="108">
        <v>0.0489474537037037</v>
      </c>
      <c r="J138" s="100">
        <f t="shared" si="7"/>
        <v>0.00826493055555555</v>
      </c>
    </row>
    <row r="139" spans="1:10" s="5" customFormat="1" ht="12.75">
      <c r="A139" s="30">
        <f t="shared" si="6"/>
        <v>11</v>
      </c>
      <c r="B139" s="21">
        <v>128</v>
      </c>
      <c r="C139" s="45" t="str">
        <f>IF($B139&lt;&gt;"",VLOOKUP($B139,[0]!CODICIG1,2,FALSE),"")</f>
        <v>Deflorian Giorgio</v>
      </c>
      <c r="D139" s="46" t="str">
        <f>IF($B139&lt;&gt;"",VLOOKUP($B139,[0]!CODICIG1,3,FALSE),"")</f>
        <v>M</v>
      </c>
      <c r="E139" s="46" t="str">
        <f>IF($B139&lt;&gt;"",VLOOKUP($B139,[0]!CODICIG1,4,FALSE),"")</f>
        <v>M50</v>
      </c>
      <c r="F139" s="46">
        <f>IF($B139&lt;&gt;"",VLOOKUP($B139,[0]!CODICIG1,5,FALSE),"")</f>
        <v>1964</v>
      </c>
      <c r="G139" s="14"/>
      <c r="H139" s="45" t="str">
        <f>IF($B139&lt;&gt;"",VLOOKUP($B139,[0]!CODICIG1,7,FALSE),"")</f>
        <v>US Cornacci</v>
      </c>
      <c r="I139" s="108">
        <v>0.049245138888888894</v>
      </c>
      <c r="J139" s="100">
        <f t="shared" si="7"/>
        <v>0.008562615740740742</v>
      </c>
    </row>
    <row r="140" spans="1:10" s="5" customFormat="1" ht="12.75">
      <c r="A140" s="30">
        <f t="shared" si="6"/>
        <v>12</v>
      </c>
      <c r="B140" s="21">
        <v>89</v>
      </c>
      <c r="C140" s="45" t="str">
        <f>IF($B140&lt;&gt;"",VLOOKUP($B140,[0]!CODICIG1,2,FALSE),"")</f>
        <v>Stuffer  Albino</v>
      </c>
      <c r="D140" s="46" t="str">
        <f>IF($B140&lt;&gt;"",VLOOKUP($B140,[0]!CODICIG1,3,FALSE),"")</f>
        <v>M</v>
      </c>
      <c r="E140" s="46" t="str">
        <f>IF($B140&lt;&gt;"",VLOOKUP($B140,[0]!CODICIG1,4,FALSE),"")</f>
        <v>M50</v>
      </c>
      <c r="F140" s="46">
        <f>IF($B140&lt;&gt;"",VLOOKUP($B140,[0]!CODICIG1,5,FALSE),"")</f>
        <v>1962</v>
      </c>
      <c r="G140" s="14"/>
      <c r="H140" s="45" t="str">
        <f>IF($B140&lt;&gt;"",VLOOKUP($B140,[0]!CODICIG1,7,FALSE),"")</f>
        <v>SC Gardena</v>
      </c>
      <c r="I140" s="108">
        <v>0.04972569444444445</v>
      </c>
      <c r="J140" s="100">
        <f t="shared" si="7"/>
        <v>0.009043171296296296</v>
      </c>
    </row>
    <row r="141" spans="1:10" s="5" customFormat="1" ht="12.75">
      <c r="A141" s="30">
        <f t="shared" si="6"/>
        <v>13</v>
      </c>
      <c r="B141" s="21">
        <v>84</v>
      </c>
      <c r="C141" s="45" t="str">
        <f>IF($B141&lt;&gt;"",VLOOKUP($B141,[0]!CODICIG1,2,FALSE),"")</f>
        <v>Senn  David</v>
      </c>
      <c r="D141" s="46" t="str">
        <f>IF($B141&lt;&gt;"",VLOOKUP($B141,[0]!CODICIG1,3,FALSE),"")</f>
        <v>M</v>
      </c>
      <c r="E141" s="46" t="str">
        <f>IF($B141&lt;&gt;"",VLOOKUP($B141,[0]!CODICIG1,4,FALSE),"")</f>
        <v>M50</v>
      </c>
      <c r="F141" s="46">
        <f>IF($B141&lt;&gt;"",VLOOKUP($B141,[0]!CODICIG1,5,FALSE),"")</f>
        <v>1960</v>
      </c>
      <c r="G141" s="14"/>
      <c r="H141" s="45" t="str">
        <f>IF($B141&lt;&gt;"",VLOOKUP($B141,[0]!CODICIG1,7,FALSE),"")</f>
        <v>SV Wiesen</v>
      </c>
      <c r="I141" s="108">
        <v>0.05005787037037037</v>
      </c>
      <c r="J141" s="100">
        <f t="shared" si="7"/>
        <v>0.009375347222222219</v>
      </c>
    </row>
    <row r="142" spans="1:10" s="5" customFormat="1" ht="12.75">
      <c r="A142" s="30">
        <f t="shared" si="6"/>
        <v>14</v>
      </c>
      <c r="B142" s="21">
        <v>114</v>
      </c>
      <c r="C142" s="45" t="str">
        <f>IF($B142&lt;&gt;"",VLOOKUP($B142,[0]!CODICIG1,2,FALSE),"")</f>
        <v>Weger Hubert</v>
      </c>
      <c r="D142" s="46" t="str">
        <f>IF($B142&lt;&gt;"",VLOOKUP($B142,[0]!CODICIG1,3,FALSE),"")</f>
        <v>M</v>
      </c>
      <c r="E142" s="46" t="str">
        <f>IF($B142&lt;&gt;"",VLOOKUP($B142,[0]!CODICIG1,4,FALSE),"")</f>
        <v>M50</v>
      </c>
      <c r="F142" s="46">
        <f>IF($B142&lt;&gt;"",VLOOKUP($B142,[0]!CODICIG1,5,FALSE),"")</f>
        <v>1963</v>
      </c>
      <c r="G142" s="14"/>
      <c r="H142" s="45" t="str">
        <f>IF($B142&lt;&gt;"",VLOOKUP($B142,[0]!CODICIG1,7,FALSE),"")</f>
        <v>Steinhaus</v>
      </c>
      <c r="I142" s="108">
        <v>0.05009444444444444</v>
      </c>
      <c r="J142" s="100">
        <f t="shared" si="7"/>
        <v>0.00941192129629629</v>
      </c>
    </row>
    <row r="143" spans="1:10" s="5" customFormat="1" ht="12.75">
      <c r="A143" s="30">
        <f t="shared" si="6"/>
        <v>15</v>
      </c>
      <c r="B143" s="21">
        <v>170</v>
      </c>
      <c r="C143" s="45" t="str">
        <f>IF($B143&lt;&gt;"",VLOOKUP($B143,[0]!CODICIG1,2,FALSE),"")</f>
        <v>Egger Paul</v>
      </c>
      <c r="D143" s="46" t="str">
        <f>IF($B143&lt;&gt;"",VLOOKUP($B143,[0]!CODICIG1,3,FALSE),"")</f>
        <v>M</v>
      </c>
      <c r="E143" s="46" t="str">
        <f>IF($B143&lt;&gt;"",VLOOKUP($B143,[0]!CODICIG1,4,FALSE),"")</f>
        <v>M50</v>
      </c>
      <c r="F143" s="46">
        <f>IF($B143&lt;&gt;"",VLOOKUP($B143,[0]!CODICIG1,5,FALSE),"")</f>
        <v>1962</v>
      </c>
      <c r="G143" s="14"/>
      <c r="H143" s="45" t="str">
        <f>IF($B143&lt;&gt;"",VLOOKUP($B143,[0]!CODICIG1,7,FALSE),"")</f>
        <v>SV Jenesien</v>
      </c>
      <c r="I143" s="108">
        <v>0.050240972222222215</v>
      </c>
      <c r="J143" s="100">
        <f t="shared" si="7"/>
        <v>0.009558449074074063</v>
      </c>
    </row>
    <row r="144" spans="1:10" s="5" customFormat="1" ht="12.75">
      <c r="A144" s="30">
        <f t="shared" si="6"/>
        <v>16</v>
      </c>
      <c r="B144" s="21">
        <v>39</v>
      </c>
      <c r="C144" s="45" t="str">
        <f>IF($B144&lt;&gt;"",VLOOKUP($B144,[0]!CODICIG1,2,FALSE),"")</f>
        <v>Haller  Adolf</v>
      </c>
      <c r="D144" s="46" t="str">
        <f>IF($B144&lt;&gt;"",VLOOKUP($B144,[0]!CODICIG1,3,FALSE),"")</f>
        <v>M</v>
      </c>
      <c r="E144" s="46" t="str">
        <f>IF($B144&lt;&gt;"",VLOOKUP($B144,[0]!CODICIG1,4,FALSE),"")</f>
        <v>M50</v>
      </c>
      <c r="F144" s="46">
        <f>IF($B144&lt;&gt;"",VLOOKUP($B144,[0]!CODICIG1,5,FALSE),"")</f>
        <v>1961</v>
      </c>
      <c r="G144" s="14"/>
      <c r="H144" s="45" t="str">
        <f>IF($B144&lt;&gt;"",VLOOKUP($B144,[0]!CODICIG1,7,FALSE),"")</f>
        <v>Green Valley</v>
      </c>
      <c r="I144" s="108">
        <v>0.051521412037037036</v>
      </c>
      <c r="J144" s="100">
        <f t="shared" si="7"/>
        <v>0.010838888888888884</v>
      </c>
    </row>
    <row r="145" spans="1:10" s="5" customFormat="1" ht="12.75">
      <c r="A145" s="30">
        <f t="shared" si="6"/>
        <v>17</v>
      </c>
      <c r="B145" s="21">
        <v>134</v>
      </c>
      <c r="C145" s="45" t="str">
        <f>IF($B145&lt;&gt;"",VLOOKUP($B145,[0]!CODICIG1,2,FALSE),"")</f>
        <v>Agstner Martin</v>
      </c>
      <c r="D145" s="46" t="str">
        <f>IF($B145&lt;&gt;"",VLOOKUP($B145,[0]!CODICIG1,3,FALSE),"")</f>
        <v>M</v>
      </c>
      <c r="E145" s="46" t="str">
        <f>IF($B145&lt;&gt;"",VLOOKUP($B145,[0]!CODICIG1,4,FALSE),"")</f>
        <v>M50</v>
      </c>
      <c r="F145" s="46">
        <f>IF($B145&lt;&gt;"",VLOOKUP($B145,[0]!CODICIG1,5,FALSE),"")</f>
        <v>1962</v>
      </c>
      <c r="G145" s="14"/>
      <c r="H145" s="45" t="str">
        <f>IF($B145&lt;&gt;"",VLOOKUP($B145,[0]!CODICIG1,7,FALSE),"")</f>
        <v>FC Gais</v>
      </c>
      <c r="I145" s="108">
        <v>0.05168078703703704</v>
      </c>
      <c r="J145" s="100">
        <f t="shared" si="7"/>
        <v>0.010998263888888887</v>
      </c>
    </row>
    <row r="146" spans="1:10" s="5" customFormat="1" ht="12.75">
      <c r="A146" s="30">
        <f t="shared" si="6"/>
        <v>18</v>
      </c>
      <c r="B146" s="21">
        <v>60</v>
      </c>
      <c r="C146" s="45" t="str">
        <f>IF($B146&lt;&gt;"",VLOOKUP($B146,[0]!CODICIG1,2,FALSE),"")</f>
        <v>Milesi  Bruno</v>
      </c>
      <c r="D146" s="46" t="str">
        <f>IF($B146&lt;&gt;"",VLOOKUP($B146,[0]!CODICIG1,3,FALSE),"")</f>
        <v>M</v>
      </c>
      <c r="E146" s="46" t="str">
        <f>IF($B146&lt;&gt;"",VLOOKUP($B146,[0]!CODICIG1,4,FALSE),"")</f>
        <v>M50</v>
      </c>
      <c r="F146" s="46">
        <f>IF($B146&lt;&gt;"",VLOOKUP($B146,[0]!CODICIG1,5,FALSE),"")</f>
        <v>1965</v>
      </c>
      <c r="G146" s="14"/>
      <c r="H146" s="45" t="str">
        <f>IF($B146&lt;&gt;"",VLOOKUP($B146,[0]!CODICIG1,7,FALSE),"")</f>
        <v>US Brunico</v>
      </c>
      <c r="I146" s="108">
        <v>0.05227870370370371</v>
      </c>
      <c r="J146" s="100">
        <f t="shared" si="7"/>
        <v>0.011596180555555557</v>
      </c>
    </row>
    <row r="147" spans="1:10" s="5" customFormat="1" ht="12.75">
      <c r="A147" s="30">
        <f aca="true" t="shared" si="8" ref="A147:A154">A146+1</f>
        <v>19</v>
      </c>
      <c r="B147" s="21">
        <v>86</v>
      </c>
      <c r="C147" s="45" t="str">
        <f>IF($B147&lt;&gt;"",VLOOKUP($B147,[0]!CODICIG1,2,FALSE),"")</f>
        <v>Senettin Manuel</v>
      </c>
      <c r="D147" s="46" t="str">
        <f>IF($B147&lt;&gt;"",VLOOKUP($B147,[0]!CODICIG1,3,FALSE),"")</f>
        <v>M</v>
      </c>
      <c r="E147" s="46" t="str">
        <f>IF($B147&lt;&gt;"",VLOOKUP($B147,[0]!CODICIG1,4,FALSE),"")</f>
        <v>M30</v>
      </c>
      <c r="F147" s="46">
        <f>IF($B147&lt;&gt;"",VLOOKUP($B147,[0]!CODICIG1,5,FALSE),"")</f>
        <v>1988</v>
      </c>
      <c r="G147" s="14"/>
      <c r="H147" s="45" t="str">
        <f>IF($B147&lt;&gt;"",VLOOKUP($B147,[0]!CODICIG1,7,FALSE),"")</f>
        <v>ASV Gossensass</v>
      </c>
      <c r="I147" s="108">
        <v>0.05245405092592592</v>
      </c>
      <c r="J147" s="100">
        <f t="shared" si="7"/>
        <v>0.01177152777777777</v>
      </c>
    </row>
    <row r="148" spans="1:10" s="5" customFormat="1" ht="12.75">
      <c r="A148" s="30">
        <f t="shared" si="8"/>
        <v>20</v>
      </c>
      <c r="B148" s="21">
        <v>53</v>
      </c>
      <c r="C148" s="45" t="str">
        <f>IF($B148&lt;&gt;"",VLOOKUP($B148,[0]!CODICIG1,2,FALSE),"")</f>
        <v>Mair  Paul</v>
      </c>
      <c r="D148" s="46" t="str">
        <f>IF($B148&lt;&gt;"",VLOOKUP($B148,[0]!CODICIG1,3,FALSE),"")</f>
        <v>M</v>
      </c>
      <c r="E148" s="46" t="str">
        <f>IF($B148&lt;&gt;"",VLOOKUP($B148,[0]!CODICIG1,4,FALSE),"")</f>
        <v>M50</v>
      </c>
      <c r="F148" s="46">
        <f>IF($B148&lt;&gt;"",VLOOKUP($B148,[0]!CODICIG1,5,FALSE),"")</f>
        <v>1960</v>
      </c>
      <c r="G148" s="14"/>
      <c r="H148" s="47" t="str">
        <f>IF($B148&lt;&gt;"",VLOOKUP($B148,[0]!CODICIG1,7,FALSE),"")</f>
        <v>Bela Ladinia</v>
      </c>
      <c r="I148" s="108">
        <v>0.052585069444444445</v>
      </c>
      <c r="J148" s="100">
        <f t="shared" si="7"/>
        <v>0.011902546296296293</v>
      </c>
    </row>
    <row r="149" spans="1:10" s="5" customFormat="1" ht="12.75">
      <c r="A149" s="30">
        <f t="shared" si="8"/>
        <v>21</v>
      </c>
      <c r="B149" s="21">
        <v>115</v>
      </c>
      <c r="C149" s="45" t="str">
        <f>IF($B149&lt;&gt;"",VLOOKUP($B149,[0]!CODICIG1,2,FALSE),"")</f>
        <v>Geiser Richard</v>
      </c>
      <c r="D149" s="46" t="str">
        <f>IF($B149&lt;&gt;"",VLOOKUP($B149,[0]!CODICIG1,3,FALSE),"")</f>
        <v>M</v>
      </c>
      <c r="E149" s="46" t="str">
        <f>IF($B149&lt;&gt;"",VLOOKUP($B149,[0]!CODICIG1,4,FALSE),"")</f>
        <v>M50</v>
      </c>
      <c r="F149" s="46">
        <f>IF($B149&lt;&gt;"",VLOOKUP($B149,[0]!CODICIG1,5,FALSE),"")</f>
        <v>1958</v>
      </c>
      <c r="G149" s="14"/>
      <c r="H149" s="45" t="str">
        <f>IF($B149&lt;&gt;"",VLOOKUP($B149,[0]!CODICIG1,7,FALSE),"")</f>
        <v>ZKG Vintl</v>
      </c>
      <c r="I149" s="108">
        <v>0.05355324074074074</v>
      </c>
      <c r="J149" s="100">
        <f t="shared" si="7"/>
        <v>0.01287071759259259</v>
      </c>
    </row>
    <row r="150" spans="1:10" ht="12.75">
      <c r="A150" s="30">
        <f t="shared" si="8"/>
        <v>22</v>
      </c>
      <c r="B150" s="21">
        <v>66</v>
      </c>
      <c r="C150" s="45" t="str">
        <f>IF($B150&lt;&gt;"",VLOOKUP($B150,[0]!CODICIG1,2,FALSE),"")</f>
        <v>Nocker  Kurt</v>
      </c>
      <c r="D150" s="46" t="str">
        <f>IF($B150&lt;&gt;"",VLOOKUP($B150,[0]!CODICIG1,3,FALSE),"")</f>
        <v>M</v>
      </c>
      <c r="E150" s="46" t="str">
        <f>IF($B150&lt;&gt;"",VLOOKUP($B150,[0]!CODICIG1,4,FALSE),"")</f>
        <v>M50</v>
      </c>
      <c r="F150" s="46">
        <f>IF($B150&lt;&gt;"",VLOOKUP($B150,[0]!CODICIG1,5,FALSE),"")</f>
        <v>1960</v>
      </c>
      <c r="G150" s="14"/>
      <c r="H150" s="45" t="str">
        <f>IF($B150&lt;&gt;"",VLOOKUP($B150,[0]!CODICIG1,7,FALSE),"")</f>
        <v>Welsberg</v>
      </c>
      <c r="I150" s="108">
        <v>0.053770023148148154</v>
      </c>
      <c r="J150" s="100">
        <f t="shared" si="7"/>
        <v>0.013087500000000002</v>
      </c>
    </row>
    <row r="151" spans="1:10" ht="12.75">
      <c r="A151" s="30">
        <f t="shared" si="8"/>
        <v>23</v>
      </c>
      <c r="B151" s="21">
        <v>65</v>
      </c>
      <c r="C151" s="45" t="str">
        <f>IF($B151&lt;&gt;"",VLOOKUP($B151,[0]!CODICIG1,2,FALSE),"")</f>
        <v>Müller  Elmar</v>
      </c>
      <c r="D151" s="46" t="str">
        <f>IF($B151&lt;&gt;"",VLOOKUP($B151,[0]!CODICIG1,3,FALSE),"")</f>
        <v>M</v>
      </c>
      <c r="E151" s="46" t="str">
        <f>IF($B151&lt;&gt;"",VLOOKUP($B151,[0]!CODICIG1,4,FALSE),"")</f>
        <v>M50</v>
      </c>
      <c r="F151" s="46">
        <f>IF($B151&lt;&gt;"",VLOOKUP($B151,[0]!CODICIG1,5,FALSE),"")</f>
        <v>1961</v>
      </c>
      <c r="G151" s="14"/>
      <c r="H151" s="45" t="str">
        <f>IF($B151&lt;&gt;"",VLOOKUP($B151,[0]!CODICIG1,7,FALSE),"")</f>
        <v>Green Valley</v>
      </c>
      <c r="I151" s="108">
        <v>0.0538900462962963</v>
      </c>
      <c r="J151" s="100">
        <f t="shared" si="7"/>
        <v>0.013207523148148145</v>
      </c>
    </row>
    <row r="152" spans="1:10" ht="12.75">
      <c r="A152" s="30">
        <f t="shared" si="8"/>
        <v>24</v>
      </c>
      <c r="B152" s="31">
        <v>54</v>
      </c>
      <c r="C152" s="45" t="str">
        <f>IF($B152&lt;&gt;"",VLOOKUP($B152,[0]!CODICIG1,2,FALSE),"")</f>
        <v>Malfertheiner  Werner</v>
      </c>
      <c r="D152" s="46" t="str">
        <f>IF($B152&lt;&gt;"",VLOOKUP($B152,[0]!CODICIG1,3,FALSE),"")</f>
        <v>M</v>
      </c>
      <c r="E152" s="46" t="str">
        <f>IF($B152&lt;&gt;"",VLOOKUP($B152,[0]!CODICIG1,4,FALSE),"")</f>
        <v>M50</v>
      </c>
      <c r="F152" s="46">
        <f>IF($B152&lt;&gt;"",VLOOKUP($B152,[0]!CODICIG1,5,FALSE),"")</f>
        <v>1965</v>
      </c>
      <c r="G152" s="14"/>
      <c r="H152" s="45" t="str">
        <f>IF($B152&lt;&gt;"",VLOOKUP($B152,[0]!CODICIG1,7,FALSE),"")</f>
        <v>US Brunico</v>
      </c>
      <c r="I152" s="100">
        <v>0.05533125</v>
      </c>
      <c r="J152" s="100">
        <f t="shared" si="7"/>
        <v>0.014648726851851847</v>
      </c>
    </row>
    <row r="153" spans="1:10" ht="12.75">
      <c r="A153" s="30">
        <f t="shared" si="8"/>
        <v>25</v>
      </c>
      <c r="B153" s="21">
        <v>161</v>
      </c>
      <c r="C153" s="45" t="str">
        <f>IF($B153&lt;&gt;"",VLOOKUP($B153,[0]!CODICIG1,2,FALSE),"")</f>
        <v>Knapp Walter</v>
      </c>
      <c r="D153" s="46" t="str">
        <f>IF($B153&lt;&gt;"",VLOOKUP($B153,[0]!CODICIG1,3,FALSE),"")</f>
        <v>M</v>
      </c>
      <c r="E153" s="46" t="str">
        <f>IF($B153&lt;&gt;"",VLOOKUP($B153,[0]!CODICIG1,4,FALSE),"")</f>
        <v>M50</v>
      </c>
      <c r="F153" s="46">
        <f>IF($B153&lt;&gt;"",VLOOKUP($B153,[0]!CODICIG1,5,FALSE),"")</f>
        <v>1963</v>
      </c>
      <c r="G153" s="14"/>
      <c r="H153" s="87">
        <f>IF($B153&lt;&gt;"",VLOOKUP($B153,[0]!CODICIG1,7,FALSE)," ")</f>
        <v>0</v>
      </c>
      <c r="I153" s="100">
        <v>0.055438425925925926</v>
      </c>
      <c r="J153" s="100">
        <f t="shared" si="7"/>
        <v>0.014755902777777774</v>
      </c>
    </row>
    <row r="154" spans="1:10" ht="12.75">
      <c r="A154" s="30">
        <f t="shared" si="8"/>
        <v>26</v>
      </c>
      <c r="B154" s="21">
        <v>168</v>
      </c>
      <c r="C154" s="45" t="str">
        <f>IF($B154&lt;&gt;"",VLOOKUP($B154,[0]!CODICIG1,2,FALSE),"")</f>
        <v>Berger Hans</v>
      </c>
      <c r="D154" s="46" t="str">
        <f>IF($B154&lt;&gt;"",VLOOKUP($B154,[0]!CODICIG1,3,FALSE),"")</f>
        <v>M</v>
      </c>
      <c r="E154" s="46" t="str">
        <f>IF($B154&lt;&gt;"",VLOOKUP($B154,[0]!CODICIG1,4,FALSE),"")</f>
        <v>M50</v>
      </c>
      <c r="F154" s="46">
        <f>IF($B154&lt;&gt;"",VLOOKUP($B154,[0]!CODICIG1,5,FALSE),"")</f>
        <v>1958</v>
      </c>
      <c r="G154" s="14"/>
      <c r="H154" s="45" t="str">
        <f>IF($B154&lt;&gt;"",VLOOKUP($B154,[0]!CODICIG1,7,FALSE),"")</f>
        <v>Laufverein Südtirol</v>
      </c>
      <c r="I154" s="100">
        <v>0.055438425925925926</v>
      </c>
      <c r="J154" s="100">
        <f t="shared" si="7"/>
        <v>0.014755902777777774</v>
      </c>
    </row>
    <row r="155" spans="1:10" ht="12.75">
      <c r="A155" s="30">
        <f>A154+1</f>
        <v>27</v>
      </c>
      <c r="B155" s="21">
        <v>174</v>
      </c>
      <c r="C155" s="45" t="str">
        <f>IF($B155&lt;&gt;"",VLOOKUP($B155,[0]!CODICIG1,2,FALSE),"")</f>
        <v>Verra Ivano</v>
      </c>
      <c r="D155" s="46" t="str">
        <f>IF($B155&lt;&gt;"",VLOOKUP($B155,[0]!CODICIG1,3,FALSE),"")</f>
        <v>M</v>
      </c>
      <c r="E155" s="46" t="str">
        <f>IF($B155&lt;&gt;"",VLOOKUP($B155,[0]!CODICIG1,4,FALSE),"")</f>
        <v>M50</v>
      </c>
      <c r="F155" s="46">
        <f>IF($B155&lt;&gt;"",VLOOKUP($B155,[0]!CODICIG1,5,FALSE),"")</f>
        <v>1957</v>
      </c>
      <c r="G155" s="14"/>
      <c r="H155" s="45" t="str">
        <f>IF($B155&lt;&gt;"",VLOOKUP($B155,[0]!CODICIG1,7,FALSE),"")</f>
        <v>Bela Ladinia</v>
      </c>
      <c r="I155" s="100">
        <v>0.056173726851851846</v>
      </c>
      <c r="J155" s="100">
        <f t="shared" si="7"/>
        <v>0.015491203703703695</v>
      </c>
    </row>
    <row r="156" spans="1:10" ht="12.75">
      <c r="A156" s="30">
        <f aca="true" t="shared" si="9" ref="A156:A179">A155+1</f>
        <v>28</v>
      </c>
      <c r="B156" s="21">
        <v>71</v>
      </c>
      <c r="C156" s="45" t="str">
        <f>IF($B156&lt;&gt;"",VLOOKUP($B156,[0]!CODICIG1,2,FALSE),"")</f>
        <v>Oberparleiter  Thomas</v>
      </c>
      <c r="D156" s="46" t="str">
        <f>IF($B156&lt;&gt;"",VLOOKUP($B156,[0]!CODICIG1,3,FALSE),"")</f>
        <v>M</v>
      </c>
      <c r="E156" s="46" t="str">
        <f>IF($B156&lt;&gt;"",VLOOKUP($B156,[0]!CODICIG1,4,FALSE),"")</f>
        <v>M50</v>
      </c>
      <c r="F156" s="46">
        <f>IF($B156&lt;&gt;"",VLOOKUP($B156,[0]!CODICIG1,5,FALSE),"")</f>
        <v>1963</v>
      </c>
      <c r="G156" s="14"/>
      <c r="H156" s="45" t="str">
        <f>IF($B156&lt;&gt;"",VLOOKUP($B156,[0]!CODICIG1,7,FALSE),"")</f>
        <v>Pinta Pichl Bruneck</v>
      </c>
      <c r="I156" s="100">
        <v>0.056189120370370375</v>
      </c>
      <c r="J156" s="100">
        <f t="shared" si="7"/>
        <v>0.015506597222222224</v>
      </c>
    </row>
    <row r="157" spans="1:10" ht="12.75">
      <c r="A157" s="30">
        <f t="shared" si="9"/>
        <v>29</v>
      </c>
      <c r="B157" s="21">
        <v>77</v>
      </c>
      <c r="C157" s="45" t="str">
        <f>IF($B157&lt;&gt;"",VLOOKUP($B157,[0]!CODICIG1,2,FALSE),"")</f>
        <v>Prugger  Uwe</v>
      </c>
      <c r="D157" s="46" t="str">
        <f>IF($B157&lt;&gt;"",VLOOKUP($B157,[0]!CODICIG1,3,FALSE),"")</f>
        <v>M</v>
      </c>
      <c r="E157" s="46" t="str">
        <f>IF($B157&lt;&gt;"",VLOOKUP($B157,[0]!CODICIG1,4,FALSE),"")</f>
        <v>M50</v>
      </c>
      <c r="F157" s="46">
        <f>IF($B157&lt;&gt;"",VLOOKUP($B157,[0]!CODICIG1,5,FALSE),"")</f>
        <v>1959</v>
      </c>
      <c r="G157" s="14"/>
      <c r="H157" s="45" t="str">
        <f>IF($B157&lt;&gt;"",VLOOKUP($B157,[0]!CODICIG1,7,FALSE),"")</f>
        <v>AVS Olang</v>
      </c>
      <c r="I157" s="100">
        <v>0.05715902777777778</v>
      </c>
      <c r="J157" s="100">
        <f t="shared" si="7"/>
        <v>0.01647650462962963</v>
      </c>
    </row>
    <row r="158" spans="1:10" ht="12.75">
      <c r="A158" s="30">
        <f t="shared" si="9"/>
        <v>30</v>
      </c>
      <c r="B158" s="21">
        <v>129</v>
      </c>
      <c r="C158" s="45" t="str">
        <f>IF($B158&lt;&gt;"",VLOOKUP($B158,[0]!CODICIG1,2,FALSE),"")</f>
        <v>Varesco Lucio</v>
      </c>
      <c r="D158" s="46" t="str">
        <f>IF($B158&lt;&gt;"",VLOOKUP($B158,[0]!CODICIG1,3,FALSE),"")</f>
        <v>M</v>
      </c>
      <c r="E158" s="46" t="str">
        <f>IF($B158&lt;&gt;"",VLOOKUP($B158,[0]!CODICIG1,4,FALSE),"")</f>
        <v>M50</v>
      </c>
      <c r="F158" s="46">
        <f>IF($B158&lt;&gt;"",VLOOKUP($B158,[0]!CODICIG1,5,FALSE),"")</f>
        <v>1960</v>
      </c>
      <c r="G158" s="14"/>
      <c r="H158" s="45" t="str">
        <f>IF($B158&lt;&gt;"",VLOOKUP($B158,[0]!CODICIG1,7,FALSE),"")</f>
        <v>US Cornacci</v>
      </c>
      <c r="I158" s="100">
        <v>0.057926620370370364</v>
      </c>
      <c r="J158" s="100">
        <f t="shared" si="7"/>
        <v>0.017244097222222213</v>
      </c>
    </row>
    <row r="159" spans="1:10" ht="12.75">
      <c r="A159" s="30">
        <f t="shared" si="9"/>
        <v>31</v>
      </c>
      <c r="B159" s="21">
        <v>81</v>
      </c>
      <c r="C159" s="45" t="str">
        <f>IF($B159&lt;&gt;"",VLOOKUP($B159,[0]!CODICIG1,2,FALSE),"")</f>
        <v>Sebastiani  Romano</v>
      </c>
      <c r="D159" s="46" t="str">
        <f>IF($B159&lt;&gt;"",VLOOKUP($B159,[0]!CODICIG1,3,FALSE),"")</f>
        <v>M</v>
      </c>
      <c r="E159" s="46" t="str">
        <f>IF($B159&lt;&gt;"",VLOOKUP($B159,[0]!CODICIG1,4,FALSE),"")</f>
        <v>M50</v>
      </c>
      <c r="F159" s="46">
        <f>IF($B159&lt;&gt;"",VLOOKUP($B159,[0]!CODICIG1,5,FALSE),"")</f>
        <v>1959</v>
      </c>
      <c r="G159" s="14"/>
      <c r="H159" s="45" t="str">
        <f>IF($B159&lt;&gt;"",VLOOKUP($B159,[0]!CODICIG1,7,FALSE),"")</f>
        <v>SC Arcobaleno</v>
      </c>
      <c r="I159" s="100">
        <v>0.05797048611111111</v>
      </c>
      <c r="J159" s="100">
        <f t="shared" si="7"/>
        <v>0.017287962962962956</v>
      </c>
    </row>
    <row r="160" spans="1:10" ht="12.75">
      <c r="A160" s="30">
        <f t="shared" si="9"/>
        <v>32</v>
      </c>
      <c r="B160" s="21">
        <v>48</v>
      </c>
      <c r="C160" s="45" t="str">
        <f>IF($B160&lt;&gt;"",VLOOKUP($B160,[0]!CODICIG1,2,FALSE),"")</f>
        <v>Klammsteiner  Klaus</v>
      </c>
      <c r="D160" s="46" t="str">
        <f>IF($B160&lt;&gt;"",VLOOKUP($B160,[0]!CODICIG1,3,FALSE),"")</f>
        <v>M</v>
      </c>
      <c r="E160" s="46" t="str">
        <f>IF($B160&lt;&gt;"",VLOOKUP($B160,[0]!CODICIG1,4,FALSE),"")</f>
        <v>M50</v>
      </c>
      <c r="F160" s="46">
        <f>IF($B160&lt;&gt;"",VLOOKUP($B160,[0]!CODICIG1,5,FALSE),"")</f>
        <v>1962</v>
      </c>
      <c r="G160" s="14"/>
      <c r="H160" s="45" t="str">
        <f>IF($B160&lt;&gt;"",VLOOKUP($B160,[0]!CODICIG1,7,FALSE),"")</f>
        <v>Bruneck</v>
      </c>
      <c r="I160" s="100">
        <v>0.05798032407407407</v>
      </c>
      <c r="J160" s="100">
        <f t="shared" si="7"/>
        <v>0.01729780092592592</v>
      </c>
    </row>
    <row r="161" spans="1:10" ht="12.75">
      <c r="A161" s="30">
        <f t="shared" si="9"/>
        <v>33</v>
      </c>
      <c r="B161" s="21">
        <v>130</v>
      </c>
      <c r="C161" s="45" t="str">
        <f>IF($B161&lt;&gt;"",VLOOKUP($B161,[0]!CODICIG1,2,FALSE),"")</f>
        <v>Doliana Leonardo</v>
      </c>
      <c r="D161" s="46" t="str">
        <f>IF($B161&lt;&gt;"",VLOOKUP($B161,[0]!CODICIG1,3,FALSE),"")</f>
        <v>M</v>
      </c>
      <c r="E161" s="46" t="str">
        <f>IF($B161&lt;&gt;"",VLOOKUP($B161,[0]!CODICIG1,4,FALSE),"")</f>
        <v>M50</v>
      </c>
      <c r="F161" s="46">
        <f>IF($B161&lt;&gt;"",VLOOKUP($B161,[0]!CODICIG1,5,FALSE),"")</f>
        <v>1961</v>
      </c>
      <c r="G161" s="14"/>
      <c r="H161" s="45" t="str">
        <f>IF($B161&lt;&gt;"",VLOOKUP($B161,[0]!CODICIG1,7,FALSE),"")</f>
        <v>US Cornacci</v>
      </c>
      <c r="I161" s="100">
        <v>0.05934710648148148</v>
      </c>
      <c r="J161" s="100">
        <f t="shared" si="7"/>
        <v>0.01866458333333333</v>
      </c>
    </row>
    <row r="162" spans="1:10" ht="12.75">
      <c r="A162" s="30">
        <f t="shared" si="9"/>
        <v>34</v>
      </c>
      <c r="B162" s="21">
        <v>169</v>
      </c>
      <c r="C162" s="45" t="str">
        <f>IF($B162&lt;&gt;"",VLOOKUP($B162,[0]!CODICIG1,2,FALSE),"")</f>
        <v>Mutschlechner Othman</v>
      </c>
      <c r="D162" s="46" t="str">
        <f>IF($B162&lt;&gt;"",VLOOKUP($B162,[0]!CODICIG1,3,FALSE),"")</f>
        <v>M</v>
      </c>
      <c r="E162" s="46" t="str">
        <f>IF($B162&lt;&gt;"",VLOOKUP($B162,[0]!CODICIG1,4,FALSE),"")</f>
        <v>M50</v>
      </c>
      <c r="F162" s="46">
        <f>IF($B162&lt;&gt;"",VLOOKUP($B162,[0]!CODICIG1,5,FALSE),"")</f>
        <v>1963</v>
      </c>
      <c r="G162" s="14"/>
      <c r="H162" s="45" t="str">
        <f>IF($B162&lt;&gt;"",VLOOKUP($B162,[0]!CODICIG1,7,FALSE),"")</f>
        <v>Olang</v>
      </c>
      <c r="I162" s="100">
        <v>0.061493518518518524</v>
      </c>
      <c r="J162" s="100">
        <f t="shared" si="7"/>
        <v>0.020810995370370372</v>
      </c>
    </row>
    <row r="163" spans="1:10" ht="12.75">
      <c r="A163" s="30">
        <f t="shared" si="9"/>
        <v>35</v>
      </c>
      <c r="B163" s="21">
        <v>64</v>
      </c>
      <c r="C163" s="45" t="str">
        <f>IF($B163&lt;&gt;"",VLOOKUP($B163,[0]!CODICIG1,2,FALSE),"")</f>
        <v>Hofer Franz Josef</v>
      </c>
      <c r="D163" s="46" t="str">
        <f>IF($B163&lt;&gt;"",VLOOKUP($B163,[0]!CODICIG1,3,FALSE),"")</f>
        <v>M</v>
      </c>
      <c r="E163" s="46" t="str">
        <f>IF($B163&lt;&gt;"",VLOOKUP($B163,[0]!CODICIG1,4,FALSE),"")</f>
        <v>M50</v>
      </c>
      <c r="F163" s="46">
        <f>IF($B163&lt;&gt;"",VLOOKUP($B163,[0]!CODICIG1,5,FALSE),"")</f>
        <v>1960</v>
      </c>
      <c r="G163" s="14"/>
      <c r="H163" s="45" t="str">
        <f>IF($B163&lt;&gt;"",VLOOKUP($B163,[0]!CODICIG1,7,FALSE),"")</f>
        <v>Olang</v>
      </c>
      <c r="I163" s="100">
        <v>0.06426967592592593</v>
      </c>
      <c r="J163" s="100">
        <f t="shared" si="7"/>
        <v>0.02358715277777778</v>
      </c>
    </row>
    <row r="164" spans="1:10" ht="12.75">
      <c r="A164" s="30">
        <f t="shared" si="9"/>
        <v>36</v>
      </c>
      <c r="B164" s="21">
        <v>31</v>
      </c>
      <c r="C164" s="45" t="str">
        <f>IF($B164&lt;&gt;"",VLOOKUP($B164,[0]!CODICIG1,2,FALSE),"")</f>
        <v>Garulli  Robert</v>
      </c>
      <c r="D164" s="46" t="str">
        <f>IF($B164&lt;&gt;"",VLOOKUP($B164,[0]!CODICIG1,3,FALSE),"")</f>
        <v>M</v>
      </c>
      <c r="E164" s="46" t="str">
        <f>IF($B164&lt;&gt;"",VLOOKUP($B164,[0]!CODICIG1,4,FALSE),"")</f>
        <v>M50</v>
      </c>
      <c r="F164" s="46">
        <f>IF($B164&lt;&gt;"",VLOOKUP($B164,[0]!CODICIG1,5,FALSE),"")</f>
        <v>1965</v>
      </c>
      <c r="G164" s="14"/>
      <c r="H164" s="45" t="str">
        <f>IF($B164&lt;&gt;"",VLOOKUP($B164,[0]!CODICIG1,7,FALSE),"")</f>
        <v>Rasun Anterselva</v>
      </c>
      <c r="I164" s="100">
        <v>0.06721550925925926</v>
      </c>
      <c r="J164" s="100">
        <f t="shared" si="7"/>
        <v>0.026532986111111108</v>
      </c>
    </row>
    <row r="165" spans="1:10" ht="12.75">
      <c r="A165" s="30">
        <f t="shared" si="9"/>
        <v>37</v>
      </c>
      <c r="B165" s="21">
        <v>98</v>
      </c>
      <c r="C165" s="45" t="str">
        <f>IF($B165&lt;&gt;"",VLOOKUP($B165,[0]!CODICIG1,2,FALSE),"")</f>
        <v>Totmoser  Anton</v>
      </c>
      <c r="D165" s="46" t="str">
        <f>IF($B165&lt;&gt;"",VLOOKUP($B165,[0]!CODICIG1,3,FALSE),"")</f>
        <v>M</v>
      </c>
      <c r="E165" s="46" t="str">
        <f>IF($B165&lt;&gt;"",VLOOKUP($B165,[0]!CODICIG1,4,FALSE),"")</f>
        <v>M50</v>
      </c>
      <c r="F165" s="46">
        <f>IF($B165&lt;&gt;"",VLOOKUP($B165,[0]!CODICIG1,5,FALSE),"")</f>
        <v>1965</v>
      </c>
      <c r="G165" s="14"/>
      <c r="H165" s="45" t="str">
        <f>IF($B165&lt;&gt;"",VLOOKUP($B165,[0]!CODICIG1,7,FALSE),"")</f>
        <v>SV Vahrn</v>
      </c>
      <c r="I165" s="100">
        <v>0.06770335648148147</v>
      </c>
      <c r="J165" s="100">
        <f t="shared" si="7"/>
        <v>0.02702083333333332</v>
      </c>
    </row>
    <row r="166" spans="1:10" ht="12.75">
      <c r="A166" s="30">
        <f t="shared" si="9"/>
        <v>38</v>
      </c>
      <c r="B166" s="21">
        <v>63</v>
      </c>
      <c r="C166" s="45" t="str">
        <f>IF($B166&lt;&gt;"",VLOOKUP($B166,[0]!CODICIG1,2,FALSE),"")</f>
        <v>Marchetti  Gabriele</v>
      </c>
      <c r="D166" s="46" t="str">
        <f>IF($B166&lt;&gt;"",VLOOKUP($B166,[0]!CODICIG1,3,FALSE),"")</f>
        <v>M</v>
      </c>
      <c r="E166" s="46" t="str">
        <f>IF($B166&lt;&gt;"",VLOOKUP($B166,[0]!CODICIG1,4,FALSE),"")</f>
        <v>M50</v>
      </c>
      <c r="F166" s="46">
        <f>IF($B166&lt;&gt;"",VLOOKUP($B166,[0]!CODICIG1,5,FALSE),"")</f>
        <v>1963</v>
      </c>
      <c r="G166" s="14"/>
      <c r="H166" s="45" t="str">
        <f>IF($B166&lt;&gt;"",VLOOKUP($B166,[0]!CODICIG1,7,FALSE),"")</f>
        <v>US Brunico</v>
      </c>
      <c r="I166" s="100">
        <v>0.07193252314814814</v>
      </c>
      <c r="J166" s="100">
        <f t="shared" si="7"/>
        <v>0.031249999999999993</v>
      </c>
    </row>
    <row r="167" spans="1:10" ht="12.75">
      <c r="A167" s="30"/>
      <c r="B167" s="21"/>
      <c r="C167" s="45"/>
      <c r="D167" s="46"/>
      <c r="E167" s="46"/>
      <c r="F167" s="46"/>
      <c r="G167" s="14"/>
      <c r="H167" s="45"/>
      <c r="I167" s="100"/>
      <c r="J167" s="100"/>
    </row>
    <row r="168" spans="1:10" ht="12.75">
      <c r="A168" s="30"/>
      <c r="B168" s="21"/>
      <c r="C168" s="19" t="s">
        <v>302</v>
      </c>
      <c r="D168" s="46"/>
      <c r="E168" s="46"/>
      <c r="F168" s="46"/>
      <c r="G168" s="14"/>
      <c r="H168" s="45"/>
      <c r="I168" s="100"/>
      <c r="J168" s="100"/>
    </row>
    <row r="169" spans="1:10" ht="12.75">
      <c r="A169" s="30"/>
      <c r="B169" s="21"/>
      <c r="C169" s="45"/>
      <c r="D169" s="46"/>
      <c r="E169" s="46"/>
      <c r="F169" s="46"/>
      <c r="G169" s="14"/>
      <c r="H169" s="45"/>
      <c r="I169" s="100"/>
      <c r="J169" s="100"/>
    </row>
    <row r="170" spans="1:10" ht="12.75">
      <c r="A170" s="30">
        <f t="shared" si="9"/>
        <v>1</v>
      </c>
      <c r="B170" s="21">
        <v>125</v>
      </c>
      <c r="C170" s="45" t="str">
        <f>IF($B170&lt;&gt;"",VLOOKUP($B170,[0]!CODICIG1,2,FALSE),"")</f>
        <v>Steinhauser Peter</v>
      </c>
      <c r="D170" s="46" t="str">
        <f>IF($B170&lt;&gt;"",VLOOKUP($B170,[0]!CODICIG1,3,FALSE),"")</f>
        <v>M</v>
      </c>
      <c r="E170" s="46" t="str">
        <f>IF($B170&lt;&gt;"",VLOOKUP($B170,[0]!CODICIG1,4,FALSE),"")</f>
        <v>M99</v>
      </c>
      <c r="F170" s="46">
        <f>IF($B170&lt;&gt;"",VLOOKUP($B170,[0]!CODICIG1,5,FALSE),"")</f>
        <v>1953</v>
      </c>
      <c r="G170" s="14"/>
      <c r="H170" s="45" t="str">
        <f>IF($B170&lt;&gt;"",VLOOKUP($B170,[0]!CODICIG1,7,FALSE),"")</f>
        <v>Telmakon Team Südt.</v>
      </c>
      <c r="I170" s="108">
        <v>0.04779409722222222</v>
      </c>
      <c r="J170" s="100"/>
    </row>
    <row r="171" spans="1:10" ht="12.75">
      <c r="A171" s="30">
        <f t="shared" si="9"/>
        <v>2</v>
      </c>
      <c r="B171" s="21">
        <v>88</v>
      </c>
      <c r="C171" s="45" t="str">
        <f>IF($B171&lt;&gt;"",VLOOKUP($B171,[0]!CODICIG1,2,FALSE),"")</f>
        <v>Stockner  Benno</v>
      </c>
      <c r="D171" s="46" t="str">
        <f>IF($B171&lt;&gt;"",VLOOKUP($B171,[0]!CODICIG1,3,FALSE),"")</f>
        <v>M</v>
      </c>
      <c r="E171" s="46" t="str">
        <f>IF($B171&lt;&gt;"",VLOOKUP($B171,[0]!CODICIG1,4,FALSE),"")</f>
        <v>M99</v>
      </c>
      <c r="F171" s="46">
        <f>IF($B171&lt;&gt;"",VLOOKUP($B171,[0]!CODICIG1,5,FALSE),"")</f>
        <v>1954</v>
      </c>
      <c r="G171" s="14"/>
      <c r="H171" s="45" t="str">
        <f>IF($B171&lt;&gt;"",VLOOKUP($B171,[0]!CODICIG1,7,FALSE),"")</f>
        <v>AVS Brixen</v>
      </c>
      <c r="I171" s="108">
        <v>0.048398495370370366</v>
      </c>
      <c r="J171" s="100">
        <f>I171-$I$170</f>
        <v>0.0006043981481481456</v>
      </c>
    </row>
    <row r="172" spans="1:10" ht="12.75">
      <c r="A172" s="30">
        <f t="shared" si="9"/>
        <v>3</v>
      </c>
      <c r="B172" s="21">
        <v>101</v>
      </c>
      <c r="C172" s="45" t="str">
        <f>IF($B172&lt;&gt;"",VLOOKUP($B172,[0]!CODICIG1,2,FALSE),"")</f>
        <v>Vogelsberger  Raimund</v>
      </c>
      <c r="D172" s="46" t="str">
        <f>IF($B172&lt;&gt;"",VLOOKUP($B172,[0]!CODICIG1,3,FALSE),"")</f>
        <v>M</v>
      </c>
      <c r="E172" s="46" t="str">
        <f>IF($B172&lt;&gt;"",VLOOKUP($B172,[0]!CODICIG1,4,FALSE),"")</f>
        <v>M99</v>
      </c>
      <c r="F172" s="46">
        <f>IF($B172&lt;&gt;"",VLOOKUP($B172,[0]!CODICIG1,5,FALSE),"")</f>
        <v>1955</v>
      </c>
      <c r="G172" s="14"/>
      <c r="H172" s="45" t="str">
        <f>IF($B172&lt;&gt;"",VLOOKUP($B172,[0]!CODICIG1,7,FALSE),"")</f>
        <v>LSV 1990 Kitzbühel</v>
      </c>
      <c r="I172" s="108">
        <v>0.051929050925925924</v>
      </c>
      <c r="J172" s="100">
        <f aca="true" t="shared" si="10" ref="J172:J179">I172-$I$170</f>
        <v>0.004134953703703703</v>
      </c>
    </row>
    <row r="173" spans="1:10" ht="12.75">
      <c r="A173" s="30">
        <f t="shared" si="9"/>
        <v>4</v>
      </c>
      <c r="B173" s="21">
        <v>40</v>
      </c>
      <c r="C173" s="45" t="str">
        <f>IF($B173&lt;&gt;"",VLOOKUP($B173,[0]!CODICIG1,2,FALSE),"")</f>
        <v>Hofer  Josef</v>
      </c>
      <c r="D173" s="46" t="str">
        <f>IF($B173&lt;&gt;"",VLOOKUP($B173,[0]!CODICIG1,3,FALSE),"")</f>
        <v>M</v>
      </c>
      <c r="E173" s="46" t="str">
        <f>IF($B173&lt;&gt;"",VLOOKUP($B173,[0]!CODICIG1,4,FALSE),"")</f>
        <v>M99</v>
      </c>
      <c r="F173" s="46">
        <f>IF($B173&lt;&gt;"",VLOOKUP($B173,[0]!CODICIG1,5,FALSE),"")</f>
        <v>1949</v>
      </c>
      <c r="G173" s="14"/>
      <c r="H173" s="45" t="str">
        <f>IF($B173&lt;&gt;"",VLOOKUP($B173,[0]!CODICIG1,7,FALSE),"")</f>
        <v>Green Valley</v>
      </c>
      <c r="I173" s="108">
        <v>0.053057175925925924</v>
      </c>
      <c r="J173" s="100">
        <f t="shared" si="10"/>
        <v>0.005263078703703704</v>
      </c>
    </row>
    <row r="174" spans="1:10" ht="12.75">
      <c r="A174" s="30">
        <f t="shared" si="9"/>
        <v>5</v>
      </c>
      <c r="B174" s="21">
        <v>173</v>
      </c>
      <c r="C174" s="45" t="str">
        <f>IF($B174&lt;&gt;"",VLOOKUP($B174,[0]!CODICIG1,2,FALSE),"")</f>
        <v>Micheluzzi Olivo</v>
      </c>
      <c r="D174" s="46" t="str">
        <f>IF($B174&lt;&gt;"",VLOOKUP($B174,[0]!CODICIG1,3,FALSE),"")</f>
        <v>M</v>
      </c>
      <c r="E174" s="46" t="str">
        <f>IF($B174&lt;&gt;"",VLOOKUP($B174,[0]!CODICIG1,4,FALSE),"")</f>
        <v>M99</v>
      </c>
      <c r="F174" s="46">
        <f>IF($B174&lt;&gt;"",VLOOKUP($B174,[0]!CODICIG1,5,FALSE),"")</f>
        <v>1952</v>
      </c>
      <c r="G174" s="14"/>
      <c r="H174" s="45" t="str">
        <f>IF($B174&lt;&gt;"",VLOOKUP($B174,[0]!CODICIG1,7,FALSE),"")</f>
        <v>Bela Ladinia</v>
      </c>
      <c r="I174" s="108">
        <v>0.0531</v>
      </c>
      <c r="J174" s="100">
        <f t="shared" si="10"/>
        <v>0.005305902777777781</v>
      </c>
    </row>
    <row r="175" spans="1:10" ht="12.75">
      <c r="A175" s="30">
        <f t="shared" si="9"/>
        <v>6</v>
      </c>
      <c r="B175" s="21">
        <v>163</v>
      </c>
      <c r="C175" s="45" t="str">
        <f>IF($B175&lt;&gt;"",VLOOKUP($B175,[0]!CODICIG1,2,FALSE),"")</f>
        <v>Steger Josef</v>
      </c>
      <c r="D175" s="46" t="str">
        <f>IF($B175&lt;&gt;"",VLOOKUP($B175,[0]!CODICIG1,3,FALSE),"")</f>
        <v>M</v>
      </c>
      <c r="E175" s="46" t="str">
        <f>IF($B175&lt;&gt;"",VLOOKUP($B175,[0]!CODICIG1,4,FALSE),"")</f>
        <v>M99</v>
      </c>
      <c r="F175" s="46">
        <f>IF($B175&lt;&gt;"",VLOOKUP($B175,[0]!CODICIG1,5,FALSE),"")</f>
        <v>1954</v>
      </c>
      <c r="G175" s="14"/>
      <c r="H175" s="87">
        <f>IF($B175&lt;&gt;"",VLOOKUP($B175,[0]!CODICIG1,7,FALSE),"")</f>
        <v>0</v>
      </c>
      <c r="I175" s="108">
        <v>0.05399803240740741</v>
      </c>
      <c r="J175" s="100">
        <f t="shared" si="10"/>
        <v>0.006203935185185187</v>
      </c>
    </row>
    <row r="176" spans="1:10" ht="12.75">
      <c r="A176" s="30">
        <f t="shared" si="9"/>
        <v>7</v>
      </c>
      <c r="B176" s="31">
        <v>82</v>
      </c>
      <c r="C176" s="45" t="str">
        <f>IF($B176&lt;&gt;"",VLOOKUP($B176,[0]!CODICIG1,2,FALSE),"")</f>
        <v>Seebacher  Raimund</v>
      </c>
      <c r="D176" s="46" t="str">
        <f>IF($B176&lt;&gt;"",VLOOKUP($B176,[0]!CODICIG1,3,FALSE),"")</f>
        <v>M</v>
      </c>
      <c r="E176" s="46" t="str">
        <f>IF($B176&lt;&gt;"",VLOOKUP($B176,[0]!CODICIG1,4,FALSE),"")</f>
        <v>M99</v>
      </c>
      <c r="F176" s="46">
        <f>IF($B176&lt;&gt;"",VLOOKUP($B176,[0]!CODICIG1,5,FALSE),"")</f>
        <v>1954</v>
      </c>
      <c r="G176" s="14"/>
      <c r="H176" s="45" t="str">
        <f>IF($B176&lt;&gt;"",VLOOKUP($B176,[0]!CODICIG1,7,FALSE),"")</f>
        <v>ZKG Vintl</v>
      </c>
      <c r="I176" s="108">
        <v>0.05447824074074074</v>
      </c>
      <c r="J176" s="100">
        <f t="shared" si="10"/>
        <v>0.006684143518518516</v>
      </c>
    </row>
    <row r="177" spans="1:10" ht="12.75">
      <c r="A177" s="30">
        <f t="shared" si="9"/>
        <v>8</v>
      </c>
      <c r="B177" s="21">
        <v>18</v>
      </c>
      <c r="C177" s="45" t="str">
        <f>IF($B177&lt;&gt;"",VLOOKUP($B177,[0]!CODICIG1,2,FALSE),"")</f>
        <v>Berger  Franz</v>
      </c>
      <c r="D177" s="46" t="str">
        <f>IF($B177&lt;&gt;"",VLOOKUP($B177,[0]!CODICIG1,3,FALSE),"")</f>
        <v>M</v>
      </c>
      <c r="E177" s="46" t="str">
        <f>IF($B177&lt;&gt;"",VLOOKUP($B177,[0]!CODICIG1,4,FALSE),"")</f>
        <v>M99</v>
      </c>
      <c r="F177" s="46">
        <f>IF($B177&lt;&gt;"",VLOOKUP($B177,[0]!CODICIG1,5,FALSE),"")</f>
        <v>1948</v>
      </c>
      <c r="G177" s="14"/>
      <c r="H177" s="45" t="str">
        <f>IF($B177&lt;&gt;"",VLOOKUP($B177,[0]!CODICIG1,7,FALSE),"")</f>
        <v>Ski Bruneck</v>
      </c>
      <c r="I177" s="100">
        <v>0.06075208333333334</v>
      </c>
      <c r="J177" s="100">
        <f t="shared" si="10"/>
        <v>0.012957986111111118</v>
      </c>
    </row>
    <row r="178" spans="1:10" ht="12.75">
      <c r="A178" s="30">
        <f t="shared" si="9"/>
        <v>9</v>
      </c>
      <c r="B178" s="21">
        <v>100</v>
      </c>
      <c r="C178" s="45" t="str">
        <f>IF($B178&lt;&gt;"",VLOOKUP($B178,[0]!CODICIG1,2,FALSE),"")</f>
        <v>Ellemunt Eugen</v>
      </c>
      <c r="D178" s="46" t="str">
        <f>IF($B178&lt;&gt;"",VLOOKUP($B178,[0]!CODICIG1,3,FALSE),"")</f>
        <v>M</v>
      </c>
      <c r="E178" s="46" t="str">
        <f>IF($B178&lt;&gt;"",VLOOKUP($B178,[0]!CODICIG1,4,FALSE),"")</f>
        <v>M99</v>
      </c>
      <c r="F178" s="46">
        <f>IF($B178&lt;&gt;"",VLOOKUP($B178,[0]!CODICIG1,5,FALSE),"")</f>
        <v>1951</v>
      </c>
      <c r="G178" s="14"/>
      <c r="H178" s="45" t="str">
        <f>IF($B178&lt;&gt;"",VLOOKUP($B178,[0]!CODICIG1,7,FALSE),"")</f>
        <v>ristorante cima</v>
      </c>
      <c r="I178" s="100">
        <v>0.06692361111111111</v>
      </c>
      <c r="J178" s="100">
        <f t="shared" si="10"/>
        <v>0.019129513888888894</v>
      </c>
    </row>
    <row r="179" spans="1:10" ht="12.75">
      <c r="A179" s="30">
        <f t="shared" si="9"/>
        <v>10</v>
      </c>
      <c r="B179" s="21">
        <v>92</v>
      </c>
      <c r="C179" s="45" t="str">
        <f>IF($B179&lt;&gt;"",VLOOKUP($B179,[0]!CODICIG1,2,FALSE),"")</f>
        <v>Thaler  Josef</v>
      </c>
      <c r="D179" s="46" t="str">
        <f>IF($B179&lt;&gt;"",VLOOKUP($B179,[0]!CODICIG1,3,FALSE),"")</f>
        <v>M</v>
      </c>
      <c r="E179" s="46" t="str">
        <f>IF($B179&lt;&gt;"",VLOOKUP($B179,[0]!CODICIG1,4,FALSE),"")</f>
        <v>M99</v>
      </c>
      <c r="F179" s="46">
        <f>IF($B179&lt;&gt;"",VLOOKUP($B179,[0]!CODICIG1,5,FALSE),"")</f>
        <v>1947</v>
      </c>
      <c r="G179" s="14"/>
      <c r="H179" s="45" t="str">
        <f>IF($B179&lt;&gt;"",VLOOKUP($B179,[0]!CODICIG1,7,FALSE),"")</f>
        <v>Race Team Sarntol</v>
      </c>
      <c r="I179" s="100">
        <v>0.06859780092592592</v>
      </c>
      <c r="J179" s="100">
        <f t="shared" si="10"/>
        <v>0.0208037037037037</v>
      </c>
    </row>
    <row r="180" spans="1:10" ht="12.75">
      <c r="A180" s="6"/>
      <c r="I180" s="104"/>
      <c r="J180" s="104"/>
    </row>
    <row r="181" spans="1:10" ht="12.75">
      <c r="A181" s="6"/>
      <c r="I181" s="104"/>
      <c r="J181" s="104"/>
    </row>
    <row r="182" spans="1:10" ht="12.75">
      <c r="A182" s="6"/>
      <c r="I182" s="104"/>
      <c r="J182" s="104"/>
    </row>
    <row r="183" spans="1:10" ht="12.75">
      <c r="A183" s="6"/>
      <c r="I183" s="104"/>
      <c r="J183" s="104"/>
    </row>
    <row r="184" spans="1:10" ht="12.75">
      <c r="A184" s="6"/>
      <c r="I184" s="104"/>
      <c r="J184" s="104"/>
    </row>
    <row r="185" spans="1:10" ht="12.75">
      <c r="A185" s="6"/>
      <c r="I185" s="104"/>
      <c r="J185" s="104"/>
    </row>
    <row r="186" spans="1:10" ht="12.75">
      <c r="A186" s="6"/>
      <c r="I186" s="104"/>
      <c r="J186" s="104"/>
    </row>
    <row r="187" spans="1:10" ht="12.75">
      <c r="A187" s="6"/>
      <c r="I187" s="104"/>
      <c r="J187" s="104"/>
    </row>
    <row r="188" spans="1:10" ht="12.75">
      <c r="A188" s="6"/>
      <c r="I188" s="104"/>
      <c r="J188" s="104"/>
    </row>
    <row r="189" spans="1:10" ht="12.75">
      <c r="A189" s="6"/>
      <c r="I189" s="104"/>
      <c r="J189" s="104"/>
    </row>
    <row r="190" spans="1:10" ht="12.75">
      <c r="A190" s="6"/>
      <c r="I190" s="104"/>
      <c r="J190" s="104"/>
    </row>
    <row r="191" spans="1:10" ht="12.75">
      <c r="A191" s="6"/>
      <c r="I191" s="104"/>
      <c r="J191" s="104"/>
    </row>
    <row r="192" spans="1:10" ht="12.75">
      <c r="A192" s="6"/>
      <c r="I192" s="104"/>
      <c r="J192" s="104"/>
    </row>
    <row r="193" spans="1:10" ht="12.75">
      <c r="A193" s="6"/>
      <c r="I193" s="104"/>
      <c r="J193" s="104"/>
    </row>
    <row r="194" spans="1:10" ht="12.75">
      <c r="A194" s="6"/>
      <c r="I194" s="104"/>
      <c r="J194" s="104"/>
    </row>
    <row r="195" spans="1:10" ht="12.75">
      <c r="A195" s="6"/>
      <c r="I195" s="104"/>
      <c r="J195" s="104"/>
    </row>
    <row r="196" spans="1:10" ht="12.75">
      <c r="A196" s="6"/>
      <c r="I196" s="104"/>
      <c r="J196" s="104"/>
    </row>
    <row r="197" spans="1:10" ht="12.75">
      <c r="A197" s="6"/>
      <c r="I197" s="104"/>
      <c r="J197" s="104"/>
    </row>
    <row r="198" spans="1:10" ht="12.75">
      <c r="A198" s="6"/>
      <c r="I198" s="104"/>
      <c r="J198" s="104"/>
    </row>
    <row r="199" spans="1:10" ht="12.75">
      <c r="A199" s="6"/>
      <c r="I199" s="104"/>
      <c r="J199" s="104"/>
    </row>
    <row r="200" spans="1:10" ht="12.75">
      <c r="A200" s="6"/>
      <c r="I200" s="104"/>
      <c r="J200" s="104"/>
    </row>
    <row r="201" spans="1:10" ht="12.75">
      <c r="A201" s="6"/>
      <c r="I201" s="104"/>
      <c r="J201" s="104"/>
    </row>
    <row r="202" spans="1:10" ht="12.75">
      <c r="A202" s="6"/>
      <c r="I202" s="104"/>
      <c r="J202" s="104"/>
    </row>
    <row r="203" spans="1:10" ht="12.75">
      <c r="A203" s="6"/>
      <c r="I203" s="104"/>
      <c r="J203" s="104"/>
    </row>
    <row r="204" spans="1:10" ht="12.75">
      <c r="A204" s="6"/>
      <c r="I204" s="104"/>
      <c r="J204" s="104"/>
    </row>
    <row r="205" spans="1:10" ht="12.75">
      <c r="A205" s="6"/>
      <c r="I205" s="104"/>
      <c r="J205" s="104"/>
    </row>
    <row r="206" spans="1:10" ht="12.75">
      <c r="A206" s="6"/>
      <c r="I206" s="104"/>
      <c r="J206" s="104"/>
    </row>
    <row r="207" spans="1:10" ht="12.75">
      <c r="A207" s="6"/>
      <c r="I207" s="104"/>
      <c r="J207" s="104"/>
    </row>
    <row r="208" spans="1:10" ht="12.75">
      <c r="A208" s="6"/>
      <c r="I208" s="104"/>
      <c r="J208" s="104"/>
    </row>
    <row r="209" spans="1:10" ht="12.75">
      <c r="A209" s="6"/>
      <c r="I209" s="104"/>
      <c r="J209" s="104"/>
    </row>
    <row r="210" spans="1:10" ht="12.75">
      <c r="A210" s="6"/>
      <c r="I210" s="104"/>
      <c r="J210" s="104"/>
    </row>
    <row r="211" spans="1:10" ht="12.75">
      <c r="A211" s="6"/>
      <c r="I211" s="104"/>
      <c r="J211" s="104"/>
    </row>
    <row r="212" spans="1:10" ht="12.75">
      <c r="A212" s="6"/>
      <c r="I212" s="104"/>
      <c r="J212" s="104"/>
    </row>
    <row r="213" spans="1:10" ht="12.75">
      <c r="A213" s="6"/>
      <c r="I213" s="104"/>
      <c r="J213" s="104"/>
    </row>
    <row r="214" spans="1:10" ht="12.75">
      <c r="A214" s="6"/>
      <c r="I214" s="104"/>
      <c r="J214" s="104"/>
    </row>
    <row r="215" spans="1:10" ht="12.75">
      <c r="A215" s="6"/>
      <c r="I215" s="104"/>
      <c r="J215" s="104"/>
    </row>
    <row r="216" spans="1:10" ht="12.75">
      <c r="A216" s="6"/>
      <c r="I216" s="104"/>
      <c r="J216" s="104"/>
    </row>
    <row r="217" spans="1:10" ht="12.75">
      <c r="A217" s="6"/>
      <c r="I217" s="104"/>
      <c r="J217" s="104"/>
    </row>
    <row r="218" spans="1:10" ht="12.75">
      <c r="A218" s="6"/>
      <c r="I218" s="104"/>
      <c r="J218" s="104"/>
    </row>
    <row r="219" spans="1:10" ht="12.75">
      <c r="A219" s="6"/>
      <c r="I219" s="104"/>
      <c r="J219" s="104"/>
    </row>
    <row r="220" spans="1:10" ht="12.75">
      <c r="A220" s="6"/>
      <c r="I220" s="104"/>
      <c r="J220" s="104"/>
    </row>
    <row r="221" spans="1:10" ht="12.75">
      <c r="A221" s="6"/>
      <c r="I221" s="104"/>
      <c r="J221" s="104"/>
    </row>
    <row r="222" spans="1:10" ht="12.75">
      <c r="A222" s="6"/>
      <c r="I222" s="104"/>
      <c r="J222" s="104"/>
    </row>
    <row r="223" spans="1:10" ht="12.75">
      <c r="A223" s="6"/>
      <c r="I223" s="104"/>
      <c r="J223" s="104"/>
    </row>
    <row r="224" spans="1:10" ht="12.75">
      <c r="A224" s="6"/>
      <c r="I224" s="104"/>
      <c r="J224" s="104"/>
    </row>
    <row r="225" spans="1:10" ht="12.75">
      <c r="A225" s="6"/>
      <c r="I225" s="104"/>
      <c r="J225" s="104"/>
    </row>
    <row r="226" spans="1:10" ht="12.75">
      <c r="A226" s="6"/>
      <c r="I226" s="104"/>
      <c r="J226" s="104"/>
    </row>
    <row r="227" spans="1:10" ht="12.75">
      <c r="A227" s="6"/>
      <c r="I227" s="104"/>
      <c r="J227" s="104"/>
    </row>
    <row r="228" spans="1:10" ht="12.75">
      <c r="A228" s="6"/>
      <c r="I228" s="104"/>
      <c r="J228" s="104"/>
    </row>
    <row r="229" spans="1:10" ht="12.75">
      <c r="A229" s="6"/>
      <c r="I229" s="104"/>
      <c r="J229" s="104"/>
    </row>
    <row r="230" spans="1:10" ht="12.75">
      <c r="A230" s="6"/>
      <c r="I230" s="104"/>
      <c r="J230" s="104"/>
    </row>
    <row r="231" spans="1:10" ht="12.75">
      <c r="A231" s="6"/>
      <c r="I231" s="104"/>
      <c r="J231" s="104"/>
    </row>
    <row r="232" spans="1:10" ht="12.75">
      <c r="A232" s="6"/>
      <c r="I232" s="104"/>
      <c r="J232" s="104"/>
    </row>
    <row r="233" spans="1:10" ht="12.75">
      <c r="A233" s="6"/>
      <c r="I233" s="104"/>
      <c r="J233" s="104"/>
    </row>
    <row r="234" spans="1:10" ht="12.75">
      <c r="A234" s="6"/>
      <c r="I234" s="104"/>
      <c r="J234" s="104"/>
    </row>
    <row r="235" spans="1:10" ht="12.75">
      <c r="A235" s="6"/>
      <c r="I235" s="104"/>
      <c r="J235" s="104"/>
    </row>
    <row r="236" spans="1:10" ht="12.75">
      <c r="A236" s="6"/>
      <c r="I236" s="104"/>
      <c r="J236" s="104"/>
    </row>
    <row r="237" spans="1:10" ht="12.75">
      <c r="A237" s="6"/>
      <c r="I237" s="104"/>
      <c r="J237" s="104"/>
    </row>
    <row r="238" spans="1:10" ht="12.75">
      <c r="A238" s="6"/>
      <c r="I238" s="104"/>
      <c r="J238" s="104"/>
    </row>
    <row r="239" spans="1:10" ht="12.75">
      <c r="A239" s="6"/>
      <c r="I239" s="104"/>
      <c r="J239" s="104"/>
    </row>
    <row r="240" spans="1:10" ht="12.75">
      <c r="A240" s="6"/>
      <c r="I240" s="104"/>
      <c r="J240" s="104"/>
    </row>
    <row r="241" spans="1:10" ht="12.75">
      <c r="A241" s="6"/>
      <c r="I241" s="104"/>
      <c r="J241" s="104"/>
    </row>
    <row r="242" spans="1:10" ht="12.75">
      <c r="A242" s="6"/>
      <c r="I242" s="104"/>
      <c r="J242" s="104"/>
    </row>
    <row r="243" spans="1:10" ht="12.75">
      <c r="A243" s="6"/>
      <c r="I243" s="104"/>
      <c r="J243" s="104"/>
    </row>
    <row r="244" spans="1:10" ht="12.75">
      <c r="A244" s="6"/>
      <c r="I244" s="104"/>
      <c r="J244" s="104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</sheetData>
  <sheetProtection password="C762" sheet="1" objects="1" scenarios="1"/>
  <mergeCells count="13">
    <mergeCell ref="E7:G7"/>
    <mergeCell ref="A2:I2"/>
    <mergeCell ref="A9:G9"/>
    <mergeCell ref="A7:C7"/>
    <mergeCell ref="H9:I9"/>
    <mergeCell ref="G5:H5"/>
    <mergeCell ref="F12:J12"/>
    <mergeCell ref="F13:J13"/>
    <mergeCell ref="A11:E11"/>
    <mergeCell ref="A15:I15"/>
    <mergeCell ref="F11:J11"/>
    <mergeCell ref="A12:E12"/>
    <mergeCell ref="A13:E13"/>
  </mergeCells>
  <printOptions/>
  <pageMargins left="0.2362204724409449" right="0.2362204724409449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&amp;LUnione Sportiva Brunico&amp;C&amp;"Arial,Grassetto"&amp;12Ski Alp Silvester Cup 2006 &amp;RFunivie Plan de Corones
Kronplatz Seilbahn</oddHeader>
    <oddFooter>&amp;L&amp;D&amp;C&amp;P/&amp;P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Unione Sportiva Brunico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Lai</dc:creator>
  <cp:keywords/>
  <dc:description/>
  <cp:lastModifiedBy>Info1</cp:lastModifiedBy>
  <cp:lastPrinted>2006-01-30T15:12:24Z</cp:lastPrinted>
  <dcterms:created xsi:type="dcterms:W3CDTF">1999-11-28T11:04:23Z</dcterms:created>
  <dcterms:modified xsi:type="dcterms:W3CDTF">2006-01-31T14:03:49Z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